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89"/>
  </bookViews>
  <sheets>
    <sheet name="ARC-100R" sheetId="3" r:id="rId1"/>
    <sheet name="ARC-370Z" sheetId="1" state="hidden" r:id="rId2"/>
    <sheet name="ARC-370Y" sheetId="2" state="hidden" r:id="rId3"/>
    <sheet name="ARC-470Z" sheetId="5" state="hidden" r:id="rId4"/>
    <sheet name="ARC-470Y" sheetId="6" state="hidden" r:id="rId5"/>
    <sheet name="ARC-570Z" sheetId="7" state="hidden" r:id="rId6"/>
    <sheet name="ARC-570Y" sheetId="8" state="hidden" r:id="rId7"/>
  </sheets>
  <definedNames>
    <definedName name="_xlnm._FilterDatabase" localSheetId="0" hidden="1">'ARC-100R'!$D$2:$H$61</definedName>
    <definedName name="_xlnm._FilterDatabase" localSheetId="1" hidden="1">'ARC-370Z'!$A$1:$L$70</definedName>
    <definedName name="_xlnm._FilterDatabase" localSheetId="2" hidden="1">'ARC-370Y'!$A$1:$L$67</definedName>
    <definedName name="_xlnm._FilterDatabase" localSheetId="3" hidden="1">'ARC-470Z'!$A$1:$L$71</definedName>
    <definedName name="_xlnm._FilterDatabase" localSheetId="4" hidden="1">'ARC-470Y'!$B$1:$L$69</definedName>
    <definedName name="_xlnm._FilterDatabase" localSheetId="5" hidden="1">'ARC-570Z'!$A$1:$L$72</definedName>
    <definedName name="_xlnm._FilterDatabase" localSheetId="6" hidden="1">'ARC-570Y'!$A$1:$L$71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<sst xmlns="http://schemas.openxmlformats.org/spreadsheetml/2006/main" count="1846" uniqueCount="603">
  <si>
    <t>ARC-100R R600a</t>
  </si>
  <si>
    <t>NO.</t>
  </si>
  <si>
    <t>Parts Name</t>
  </si>
  <si>
    <t>Item number</t>
  </si>
  <si>
    <r>
      <t>Unit price</t>
    </r>
    <r>
      <rPr>
        <sz val="10"/>
        <color theme="1"/>
        <rFont val="宋体"/>
        <charset val="134"/>
      </rPr>
      <t>＄</t>
    </r>
  </si>
  <si>
    <t>Qty</t>
  </si>
  <si>
    <t>Power Cord</t>
  </si>
  <si>
    <t>1.1.A.A07.02.25</t>
  </si>
  <si>
    <t>Power Cord Fixer</t>
  </si>
  <si>
    <t>1.1.C.C02.02</t>
  </si>
  <si>
    <t>Plastic base</t>
  </si>
  <si>
    <t>1.1.C.C21.09</t>
  </si>
  <si>
    <t>Bottom frame</t>
  </si>
  <si>
    <t>1.1.C.C21.10</t>
  </si>
  <si>
    <t>Dry filter</t>
  </si>
  <si>
    <t>1.1.A.A04.02</t>
  </si>
  <si>
    <t>Compressor</t>
  </si>
  <si>
    <t>1.1.A.A02.14</t>
  </si>
  <si>
    <t>Small water pipe</t>
  </si>
  <si>
    <t>1.1.E.E06.03</t>
  </si>
  <si>
    <t>Large water pipe</t>
  </si>
  <si>
    <t>1.1.E.E06.10</t>
  </si>
  <si>
    <t>Plastic Base</t>
  </si>
  <si>
    <t>1.1.C.C21.08</t>
  </si>
  <si>
    <t>Filter screen</t>
  </si>
  <si>
    <t>1.1.C.C21.23</t>
  </si>
  <si>
    <t>Round Frame</t>
  </si>
  <si>
    <t>1.1.B.B19.07</t>
  </si>
  <si>
    <t>Middle Insulation</t>
  </si>
  <si>
    <t>1.1.D.D06.06.03</t>
  </si>
  <si>
    <t>Evaporator</t>
  </si>
  <si>
    <t>1.1.A.A09.06</t>
  </si>
  <si>
    <t>The horizontal door stopper</t>
  </si>
  <si>
    <t>1.1.B.B19.06</t>
  </si>
  <si>
    <t>Vantilation Cover</t>
  </si>
  <si>
    <t>1.1.C.C21.05</t>
  </si>
  <si>
    <t>Cover of air outlet</t>
  </si>
  <si>
    <t>1.1.C.C21.20</t>
  </si>
  <si>
    <t>Cover of air suction</t>
  </si>
  <si>
    <t>1.1.C.C21.21</t>
  </si>
  <si>
    <t>Left decorating pole</t>
  </si>
  <si>
    <t>1.1.B.B19.10</t>
  </si>
  <si>
    <t>Right decorating pole</t>
  </si>
  <si>
    <t>1.1.B.B19.03</t>
  </si>
  <si>
    <t>Middle Pole</t>
  </si>
  <si>
    <t>1.1.C.C21.40</t>
  </si>
  <si>
    <t>LED Right</t>
  </si>
  <si>
    <t>1.1.A.A01.09.19</t>
  </si>
  <si>
    <t>Left Glass</t>
  </si>
  <si>
    <t>1.1.E.E07.09.02</t>
  </si>
  <si>
    <t>Right Glass</t>
  </si>
  <si>
    <t>On horizontal door stopper</t>
  </si>
  <si>
    <t>1.1.B.B19.13</t>
  </si>
  <si>
    <t>Top Plastic Cover</t>
  </si>
  <si>
    <t>1.1.C.C21.01</t>
  </si>
  <si>
    <t>Top Insulation</t>
  </si>
  <si>
    <t>1.1.D.D06.06.01</t>
  </si>
  <si>
    <t>Top Hinge Fixer</t>
  </si>
  <si>
    <t>1.1.B.B19.19</t>
  </si>
  <si>
    <t>Top Cover</t>
  </si>
  <si>
    <t>1.1.C.C21.02</t>
  </si>
  <si>
    <t>Right left Bracket</t>
  </si>
  <si>
    <t>1.1.C.C21.16</t>
  </si>
  <si>
    <t>Back Bracket</t>
  </si>
  <si>
    <t>1.1.C.C21.04</t>
  </si>
  <si>
    <t>Switch Cover</t>
  </si>
  <si>
    <t>1.1.C.C21.41</t>
  </si>
  <si>
    <t>Condensor</t>
  </si>
  <si>
    <t>1.1.A.A08.03</t>
  </si>
  <si>
    <t>Condensor fixer</t>
  </si>
  <si>
    <t>1.1.B.B19.02</t>
  </si>
  <si>
    <t>Condensor  Motor</t>
  </si>
  <si>
    <t>1.1.A.A03.01.08</t>
  </si>
  <si>
    <t>Decorating strip</t>
  </si>
  <si>
    <t>1.1.C.C21.38</t>
  </si>
  <si>
    <t>LED power</t>
  </si>
  <si>
    <t>1.1.A.A01.10.05</t>
  </si>
  <si>
    <t>37-1</t>
  </si>
  <si>
    <t>Temperatare probe</t>
  </si>
  <si>
    <t>1.1.A.A01.12.05</t>
  </si>
  <si>
    <t>37-2</t>
  </si>
  <si>
    <t>Defrost probe</t>
  </si>
  <si>
    <t>1.1.A.A01.12.02</t>
  </si>
  <si>
    <t>37-3</t>
  </si>
  <si>
    <t>Main Circuit Board</t>
  </si>
  <si>
    <t>1.1.A.A01.12.01</t>
  </si>
  <si>
    <t>37-4</t>
  </si>
  <si>
    <t>Temperatare Display</t>
  </si>
  <si>
    <t>1.1.A.A05.01.18</t>
  </si>
  <si>
    <t>Base panel of controller</t>
  </si>
  <si>
    <t>1.1.C.C04.15</t>
  </si>
  <si>
    <t>Controller Cover</t>
  </si>
  <si>
    <t>1.1.C.C04.14</t>
  </si>
  <si>
    <t>The fan net</t>
  </si>
  <si>
    <t>1.1.A.A03.01.21</t>
  </si>
  <si>
    <t>Evaporator fixer</t>
  </si>
  <si>
    <t>1.1.B.B19.17</t>
  </si>
  <si>
    <t>Evaporator Motor</t>
  </si>
  <si>
    <t>1.1.A.A03.01.06</t>
  </si>
  <si>
    <t>Lower door Shaft</t>
  </si>
  <si>
    <t>1.1.B.B19.09</t>
  </si>
  <si>
    <t>Bottom door closer</t>
  </si>
  <si>
    <t>1.1.C.C19.07</t>
  </si>
  <si>
    <t>Top door closer</t>
  </si>
  <si>
    <t>1.1.C.C19.06</t>
  </si>
  <si>
    <t>Vertical door stopper</t>
  </si>
  <si>
    <t>1.1.B.B19.05</t>
  </si>
  <si>
    <t>Side Pole</t>
  </si>
  <si>
    <t>1.1.C.C21.39</t>
  </si>
  <si>
    <t>Door Pole</t>
  </si>
  <si>
    <t>1.1.C.C21.12</t>
  </si>
  <si>
    <t>Door seal</t>
  </si>
  <si>
    <t>1.1.C.C21.42</t>
  </si>
  <si>
    <t>Curved door glass</t>
  </si>
  <si>
    <t>1.1.E.E07.09.01</t>
  </si>
  <si>
    <t>LED Left</t>
  </si>
  <si>
    <t>1.1.A.A01.09.20</t>
  </si>
  <si>
    <t>Put aside frame glass</t>
  </si>
  <si>
    <t>1.1.E07.09.03</t>
  </si>
  <si>
    <t>Hinge sleeve</t>
  </si>
  <si>
    <t>1.1.C.C19.44</t>
  </si>
  <si>
    <t>Door Frame</t>
  </si>
  <si>
    <t>1.1.C.C21.07</t>
  </si>
  <si>
    <t>Door insulation</t>
  </si>
  <si>
    <t>1.1.D.D06.06.02</t>
  </si>
  <si>
    <t>Door Cover</t>
  </si>
  <si>
    <t>1.1.C.C21.06</t>
  </si>
  <si>
    <t>No:</t>
  </si>
  <si>
    <t>Des</t>
  </si>
  <si>
    <t>Spare parts Code</t>
  </si>
  <si>
    <r>
      <rPr>
        <sz val="9"/>
        <rFont val="Arial"/>
        <charset val="134"/>
      </rPr>
      <t>unit 
price</t>
    </r>
    <r>
      <rPr>
        <sz val="9"/>
        <rFont val="宋体"/>
        <charset val="134"/>
      </rPr>
      <t>＄</t>
    </r>
  </si>
  <si>
    <t>Rear swivel castor with brake</t>
  </si>
  <si>
    <t>A1.1.B.B04.09</t>
  </si>
  <si>
    <t>脚轮（1.2仓）</t>
  </si>
  <si>
    <t>2寸（中型尼龙带刹轮子）</t>
  </si>
  <si>
    <t>Swivel front castor without brake</t>
  </si>
  <si>
    <t>A1.1.B.B04.03</t>
  </si>
  <si>
    <t>脚轮(2.1仓)</t>
  </si>
  <si>
    <t xml:space="preserve">2寸(中型尼龙平板活动)    </t>
  </si>
  <si>
    <t>Base</t>
  </si>
  <si>
    <t>A1.1.B.B11.96</t>
  </si>
  <si>
    <t>底座框（常规）(2.1仓)</t>
  </si>
  <si>
    <t>ARC-370Y/Z-2  （镀锌管+底板 ）</t>
  </si>
  <si>
    <t>Front cover</t>
  </si>
  <si>
    <t xml:space="preserve">    1.1.B.B11.007</t>
  </si>
  <si>
    <t>前围框-可拆卸 （前加出风口）（2.1仓）</t>
  </si>
  <si>
    <t>ARC-370Y/Z  430不锈铁拉丝 厚度0.8mm</t>
  </si>
  <si>
    <t>Left cover</t>
  </si>
  <si>
    <t>A1.1.B.B10.148</t>
  </si>
  <si>
    <t>左围框-可拆卸 （常规）（2.1仓）</t>
  </si>
  <si>
    <t>ARC-270Y/Z  430不锈铁拉丝 厚度0.8mm</t>
  </si>
  <si>
    <t>Right cover</t>
  </si>
  <si>
    <t>A1.1.B.B10.149</t>
  </si>
  <si>
    <t>右围框-可拆卸（常规）（2.1仓）</t>
  </si>
  <si>
    <t>evaporator Insulation</t>
  </si>
  <si>
    <t>A1.1.C.C11.10</t>
  </si>
  <si>
    <t>蒸发器围框-吸塑模(2.2仓)</t>
  </si>
  <si>
    <t>ARC-370Y/Z-2 （黑色）</t>
  </si>
  <si>
    <t>Front glass fixer</t>
  </si>
  <si>
    <t>A1.1.C.C11.27</t>
  </si>
  <si>
    <t>前可拆卸玻璃槽(2.2仓)</t>
  </si>
  <si>
    <t>ARC-370Y/Z-2 黑色 PVC L=1214mm</t>
  </si>
  <si>
    <t>Right glass fixer</t>
  </si>
  <si>
    <t>A1.1.C.C10.40</t>
  </si>
  <si>
    <t>右可拆卸玻璃槽(2.2仓)</t>
  </si>
  <si>
    <t>ARC-270Y/Z-2 黑色 PVC L=668.5mm</t>
  </si>
  <si>
    <t>Left glass fixer</t>
  </si>
  <si>
    <t>A1.1.C.C10.39</t>
  </si>
  <si>
    <t>左可拆卸玻璃槽(2.2仓)</t>
  </si>
  <si>
    <t>Right bottom shelf holder</t>
  </si>
  <si>
    <t>A1.1.B.B13.42</t>
  </si>
  <si>
    <t>上右网架侧板（2.1仓）</t>
  </si>
  <si>
    <t>ARC-300L/400L/500L 430不锈铁双面拉丝 厚度1.8mm</t>
  </si>
  <si>
    <t>Metal price tags</t>
  </si>
  <si>
    <t>A1.1.B.B11.34</t>
  </si>
  <si>
    <t>标价牌-加工（2.1仓）</t>
  </si>
  <si>
    <t>ARC-370Y/Z-2 铝型材 L=1103mm</t>
  </si>
  <si>
    <t>Left bottom  shelf holder</t>
  </si>
  <si>
    <t>A1.1.B.B13.41</t>
  </si>
  <si>
    <t>上左网架侧板（2.1仓）</t>
  </si>
  <si>
    <t>Bottom glass shelf</t>
  </si>
  <si>
    <t xml:space="preserve">    1.1.E.E07.02.12</t>
  </si>
  <si>
    <t>下网架玻璃-加长（1.1仓）</t>
  </si>
  <si>
    <t>ARC-370Y/Z-2  1088*391mm   5mm钢化玻璃</t>
  </si>
  <si>
    <t>Right top  shelf holder</t>
  </si>
  <si>
    <t>A1.1.B.B99.02.06</t>
  </si>
  <si>
    <t>上网架侧板-右（可调）折弯（2.1仓）</t>
  </si>
  <si>
    <t>ARC-270Y/Z-370Y/Z-2  430不锈铁拉丝 厚度2.0mm</t>
  </si>
  <si>
    <t>Left top shelf holder</t>
  </si>
  <si>
    <t>A1.1.B.B99.02.05</t>
  </si>
  <si>
    <t>上网架侧板-左（可调）折弯（2.1仓）</t>
  </si>
  <si>
    <t>ARC-270Y/Z/370Y/Z-2  430不锈铁拉丝 厚度2.0mm</t>
  </si>
  <si>
    <t>Metal shelf support</t>
  </si>
  <si>
    <t>A1.1.B.B11.35</t>
  </si>
  <si>
    <t>网架支撑-加工（2.1仓）</t>
  </si>
  <si>
    <t>Top glass shelf</t>
  </si>
  <si>
    <t xml:space="preserve">    1.1.E.E07.02.11</t>
  </si>
  <si>
    <t>上网架玻璃-加长（1.1仓）</t>
  </si>
  <si>
    <t>ARC-370Y/Z-2  1088*331mm   5mm钢化玻璃</t>
  </si>
  <si>
    <t>Left glass</t>
  </si>
  <si>
    <t xml:space="preserve">    1.1.E.E07.01.07</t>
  </si>
  <si>
    <t>直角左侧玻璃(1.1仓)</t>
  </si>
  <si>
    <t>ARC-270Z-2 二层中空黑丝印钢化玻璃</t>
  </si>
  <si>
    <t>Front glass</t>
  </si>
  <si>
    <t xml:space="preserve">    1.1.E.E07.02.05B</t>
  </si>
  <si>
    <t>直角前玻璃(1.1仓)</t>
  </si>
  <si>
    <t>ARC-370Z-2 二层中空黑丝印钢化玻璃（丝印OMCAN)</t>
  </si>
  <si>
    <t>Top glass</t>
  </si>
  <si>
    <t xml:space="preserve">    1.1.E.E07.02.04</t>
  </si>
  <si>
    <t>直角上玻璃(1.1仓)</t>
  </si>
  <si>
    <t>ARC-370Z-2 二层中空黑丝印钢化玻璃</t>
  </si>
  <si>
    <t>Left pole</t>
  </si>
  <si>
    <t>A1.1.C.C10.01</t>
  </si>
  <si>
    <t>左立柱(2.2仓)</t>
  </si>
  <si>
    <t xml:space="preserve">ARC-270Y/Z 黑色 ABS </t>
  </si>
  <si>
    <t>Shelf  holder</t>
  </si>
  <si>
    <t>A1.1.B.B10.34</t>
  </si>
  <si>
    <t>网架左右支撑架-氧化（2.1仓）</t>
  </si>
  <si>
    <t>ARC-270Y/Z  铝型材L=609mm</t>
  </si>
  <si>
    <t>Right glass</t>
  </si>
  <si>
    <t xml:space="preserve">    1.1.E.E07.01.08</t>
  </si>
  <si>
    <t>直角右侧玻璃(1.1仓)</t>
  </si>
  <si>
    <t>Top frame</t>
  </si>
  <si>
    <t>A1.1.C.C11.07</t>
  </si>
  <si>
    <t>上横梁(2.2仓)</t>
  </si>
  <si>
    <t>ARC-370Y/Z-2 黑色 PVC L=1083mm</t>
  </si>
  <si>
    <t>A1.1.C.C11.08</t>
  </si>
  <si>
    <t>门下横梁(2.2仓)</t>
  </si>
  <si>
    <t>Right pole</t>
  </si>
  <si>
    <t>A1.1.C.C10.02</t>
  </si>
  <si>
    <t>右立柱(2.2仓)</t>
  </si>
  <si>
    <t>Door handle</t>
  </si>
  <si>
    <t>A1.1.B.B10.05</t>
  </si>
  <si>
    <t>门把手(2.1仓)</t>
  </si>
  <si>
    <t>ARC-270Y/Z L495-64,锌合金</t>
  </si>
  <si>
    <t>Left doorframe</t>
  </si>
  <si>
    <t>A1.1.C.C10.05</t>
  </si>
  <si>
    <t>左侧门框(带孔)(2.2仓)</t>
  </si>
  <si>
    <t>ARC-270Y/Z 黑色 PVC L=563.5mm</t>
  </si>
  <si>
    <t>TOP door frame</t>
  </si>
  <si>
    <t>A1.1.C.C11.01</t>
  </si>
  <si>
    <t>上门框(2.2仓)</t>
  </si>
  <si>
    <t>ARC-370Y/Z-2 黑色 PVC L=572.5mm</t>
  </si>
  <si>
    <t>Door glass</t>
  </si>
  <si>
    <t>A1.1.E.E07.02.08</t>
  </si>
  <si>
    <t>门玻璃(1.1仓)</t>
  </si>
  <si>
    <t>ARC-370Y/Z-2 二层中空黑丝印玻璃(钢化)</t>
  </si>
  <si>
    <t>Right doorframe</t>
  </si>
  <si>
    <t>A1.1.C.C10.06</t>
  </si>
  <si>
    <t>右侧门框(2.2仓)</t>
  </si>
  <si>
    <t>Door glidewheel</t>
  </si>
  <si>
    <t>A1.1.B.B10.03</t>
  </si>
  <si>
    <t>滑轮(2.1仓)</t>
  </si>
  <si>
    <t>KS-238   H轮</t>
  </si>
  <si>
    <t>Bottom door frame</t>
  </si>
  <si>
    <t>A1.1.C.C11.02</t>
  </si>
  <si>
    <t>下门框(2.2仓)</t>
  </si>
  <si>
    <t>ARC-370Y/Z-2 黑色 PVC L=496.5mm</t>
  </si>
  <si>
    <t>Air In/outlet</t>
  </si>
  <si>
    <t>A1.1.B.B11.005</t>
  </si>
  <si>
    <t>出风口-氧化黑色（2.1）</t>
  </si>
  <si>
    <t>ARC-370/371/Z/Y  铝型材 L=1138mm</t>
  </si>
  <si>
    <t>Bottom glass frame</t>
  </si>
  <si>
    <t>A1.1.E.E07.02.01A</t>
  </si>
  <si>
    <t>分离式通风盘玻璃(1.1仓)</t>
  </si>
  <si>
    <t>ARC-370Y/Z-2  5mm奶白色钢化玻璃</t>
  </si>
  <si>
    <t>Screw cover</t>
  </si>
  <si>
    <t>A1.1.B.B10.02</t>
  </si>
  <si>
    <t>螺母装饰件(2.1仓)</t>
  </si>
  <si>
    <t>430不锈铁 厚度0.4mm</t>
  </si>
  <si>
    <t>Pole fixer(left)</t>
  </si>
  <si>
    <t>A1.1.B.B10.11</t>
  </si>
  <si>
    <t>左立柱固定件(2.1仓)</t>
  </si>
  <si>
    <t>ARC-270Y/Z  镀锌板 厚度2.0mm</t>
  </si>
  <si>
    <t>Pole fixer(right)</t>
  </si>
  <si>
    <t>A1.1.B.B10.12</t>
  </si>
  <si>
    <t>右立柱固定件(2.1仓)</t>
  </si>
  <si>
    <t>Control</t>
  </si>
  <si>
    <t>A1.1.A.A05.01.02</t>
  </si>
  <si>
    <t>电子温控器（三根探头）(1.2仓)</t>
  </si>
  <si>
    <t>110V  ARC-270Y</t>
  </si>
  <si>
    <t>Thermostat Lid</t>
  </si>
  <si>
    <t>A1.1.C.C04.01</t>
  </si>
  <si>
    <t>主板固定盒上盖（大）(2.2仓)</t>
  </si>
  <si>
    <t>RTS-220-2 阻燃ABS本色</t>
  </si>
  <si>
    <t>Switch</t>
  </si>
  <si>
    <t>A1.1.A.A06.10</t>
  </si>
  <si>
    <t>开关（1.2仓）</t>
  </si>
  <si>
    <t>SR-13 250V 16(8)A</t>
  </si>
  <si>
    <t>Evaporator motor</t>
  </si>
  <si>
    <t>A1.1.A.A03.01.04</t>
  </si>
  <si>
    <t>风扇电机（1.2仓）</t>
  </si>
  <si>
    <t>RAM1238B2  100-125V 50/60HZ</t>
  </si>
  <si>
    <t>Thermostat base</t>
  </si>
  <si>
    <t>A1.1.C.C04.02</t>
  </si>
  <si>
    <t>主板固定盒下盖（大）(2.2仓)</t>
  </si>
  <si>
    <t>Evaporator cover</t>
  </si>
  <si>
    <t xml:space="preserve">    1.1.B.B11.59</t>
  </si>
  <si>
    <t>蒸发器盖板（电脑风机）（2.1仓）</t>
  </si>
  <si>
    <t>ARC-370Y/Z-2 430不锈铁 厚度0.6mm</t>
  </si>
  <si>
    <t xml:space="preserve">Evaporator </t>
  </si>
  <si>
    <t>A1.1.A.A09.03</t>
  </si>
  <si>
    <t>蒸发器(1.2仓)</t>
  </si>
  <si>
    <t>ARC-370Y/Z 铝 斜插管 （扩孔）</t>
  </si>
  <si>
    <t>Power cord</t>
  </si>
  <si>
    <t>A1.1.A.A07.02.04</t>
  </si>
  <si>
    <t>美国两扁一圆插半成品电源线 （黑色）（1.2仓）</t>
  </si>
  <si>
    <t>3*0.824*2.25M (FE-125P)</t>
  </si>
  <si>
    <t>Rear frame</t>
  </si>
  <si>
    <t>A1.1.B.B11.06</t>
  </si>
  <si>
    <t>后横梁(2.1仓)</t>
  </si>
  <si>
    <t>ARC-370Y/Z-2  430不锈铁拉丝 厚度1.0mm</t>
  </si>
  <si>
    <t xml:space="preserve"> back grill</t>
  </si>
  <si>
    <t>A1.1.B.B11.09A/B</t>
  </si>
  <si>
    <t>网罩（左右）(2.1仓)</t>
  </si>
  <si>
    <t>ARC-370Y/Z-2  黑色喷塑</t>
  </si>
  <si>
    <t>Water tray</t>
  </si>
  <si>
    <t>A1.1.C.C04.03</t>
  </si>
  <si>
    <t>接水盒(2.2仓)</t>
  </si>
  <si>
    <t>白PP (RT-235)</t>
  </si>
  <si>
    <t>Power cord fixer</t>
  </si>
  <si>
    <t xml:space="preserve">    1.1.C.C03.04/05</t>
  </si>
  <si>
    <t>线夹盖/座(2.2仓)</t>
  </si>
  <si>
    <t>黑色PP 配美标线（RTS-220L）</t>
  </si>
  <si>
    <t>A1.1.A.A04.01</t>
  </si>
  <si>
    <t>干燥过滤器(3.2仓)</t>
  </si>
  <si>
    <t xml:space="preserve">XH-11-180 </t>
  </si>
  <si>
    <t>Control Panel</t>
  </si>
  <si>
    <t>A1.1.B10.04</t>
  </si>
  <si>
    <t>温控面板(2.1仓)</t>
  </si>
  <si>
    <t>430不锈铁拉丝 厚度2.0mm</t>
  </si>
  <si>
    <t>Condenser</t>
  </si>
  <si>
    <t>A1.1.A.A08.02</t>
  </si>
  <si>
    <t>冷凝器(1.2仓)</t>
  </si>
  <si>
    <t>ARC-270Y/Z</t>
  </si>
  <si>
    <t>Fan bracket</t>
  </si>
  <si>
    <t>A1.1.A.A03.02.05</t>
  </si>
  <si>
    <t>切边法兰(1.2仓)</t>
  </si>
  <si>
    <t>配￠230风叶</t>
  </si>
  <si>
    <t>Condenser Fan Motor</t>
  </si>
  <si>
    <t>A1.1.A.A03.02.06</t>
  </si>
  <si>
    <t>电机(1.2仓)</t>
  </si>
  <si>
    <t>YZF10-20 110V 60Hz 10/40W   UL认证  （冷凝器）</t>
  </si>
  <si>
    <t>A1.1.A.A02.45</t>
  </si>
  <si>
    <t>压缩机（1.2仓）</t>
  </si>
  <si>
    <t>NUG90LR 115V 60Hz  R290 UL认证</t>
  </si>
  <si>
    <t>Left Door</t>
  </si>
  <si>
    <t>A1.1.E.E07.02.08A</t>
  </si>
  <si>
    <t>Right Door</t>
  </si>
  <si>
    <t>A1.1.E.E07.02.08B</t>
  </si>
  <si>
    <t>Top Back Frame(stainless steel)</t>
  </si>
  <si>
    <t>A1.1.B.B11.013</t>
  </si>
  <si>
    <t>上门框装饰条 (2.1仓)</t>
  </si>
  <si>
    <t>ARC-370Y/Z   430不锈铁 厚度0.6mm L=1083mm</t>
  </si>
  <si>
    <t>Left Back Frame(stainless steel)</t>
  </si>
  <si>
    <t>A1.1.B.B10.174</t>
  </si>
  <si>
    <t>左侧门框装饰条 (2.1仓)</t>
  </si>
  <si>
    <t>ARC-270Z   430不锈铁 厚度0.6mm</t>
  </si>
  <si>
    <t>Right Back Frame(stainless steel)</t>
  </si>
  <si>
    <t>A1.1.B.B10.175</t>
  </si>
  <si>
    <t>右侧门框装饰条 (2.1仓)</t>
  </si>
  <si>
    <t>Bottom Back Frame(stainless steel)</t>
  </si>
  <si>
    <t>A1.1.B.B11.014</t>
  </si>
  <si>
    <t>下门框装饰条 (2.1仓)</t>
  </si>
  <si>
    <t>13-1</t>
  </si>
  <si>
    <t>Middle LED</t>
  </si>
  <si>
    <t>A1.1.A.A01.09.04</t>
  </si>
  <si>
    <t>LED灯条(1.2仓）</t>
  </si>
  <si>
    <t>ARC-370Y/500L带防水插头0.2M  44LED 1TO2 L=900 配4#</t>
  </si>
  <si>
    <t>13-2</t>
  </si>
  <si>
    <t>4# LED driver</t>
  </si>
  <si>
    <t>A1.1.A.A01.10.20</t>
  </si>
  <si>
    <t>电源 ETL（1.2仓）</t>
  </si>
  <si>
    <t>4#</t>
  </si>
  <si>
    <t>24-1</t>
  </si>
  <si>
    <t>Top LED</t>
  </si>
  <si>
    <t>A1.1.A.A01.09.06</t>
  </si>
  <si>
    <t>ARC-370Y 带防水插头0.02M  40LED 1TO1 L=900  配6#</t>
  </si>
  <si>
    <t>25-2</t>
  </si>
  <si>
    <t>6# LED driver</t>
  </si>
  <si>
    <t>A1.1.A.A01.10.22</t>
  </si>
  <si>
    <t>6#</t>
  </si>
  <si>
    <t>8-1</t>
  </si>
  <si>
    <t>Botton LED</t>
  </si>
  <si>
    <t>A1.1.A.A01.09.08</t>
  </si>
  <si>
    <t>LDE灯条（1.2仓）</t>
  </si>
  <si>
    <t>ARC-470Y/400R/370Y 带防水插头0.08M 44LED 1TO2 L=900 配4#</t>
  </si>
  <si>
    <t>8-2</t>
  </si>
  <si>
    <t>Arc glass</t>
  </si>
  <si>
    <t>A1.1.E.E07.02.20A</t>
  </si>
  <si>
    <t>圆弧玻璃(1.1仓)</t>
  </si>
  <si>
    <t>ARC-370Y-2 二层中空黑丝印钢化玻璃（丝印OMCAN)</t>
  </si>
  <si>
    <t xml:space="preserve">Left Arc glass </t>
  </si>
  <si>
    <t>A1.1.E.E07.01.21</t>
  </si>
  <si>
    <t>圆弧左侧玻璃(1.1仓)</t>
  </si>
  <si>
    <t>ARC-270Y-2 二层中空黑丝印钢化玻璃</t>
  </si>
  <si>
    <t xml:space="preserve">Right Arc glass </t>
  </si>
  <si>
    <t>A1.1.E.E07.01.22</t>
  </si>
  <si>
    <t>圆弧右侧玻璃(1.1仓)</t>
  </si>
  <si>
    <t>ARC-470Y/Z-2 黑色 PVC L=646.5mm</t>
  </si>
  <si>
    <t>A1.1.B.B11.59</t>
  </si>
  <si>
    <t>A1.1.B.B10.04</t>
  </si>
  <si>
    <t>Top Back Frame</t>
  </si>
  <si>
    <t>Left Back Frame</t>
  </si>
  <si>
    <t>A1.1.B.B10.178</t>
  </si>
  <si>
    <t>ARC-270Y  430不锈铁 厚度0.6mm</t>
  </si>
  <si>
    <t>Right Back Frame</t>
  </si>
  <si>
    <t>A1.1.B.B10.179</t>
  </si>
  <si>
    <t>Bottom Back Frame</t>
  </si>
  <si>
    <t>23-1</t>
  </si>
  <si>
    <t>23-2</t>
  </si>
  <si>
    <t>Bottom LED</t>
  </si>
  <si>
    <t>A1.1.B.B12.85</t>
  </si>
  <si>
    <t>ARC-470Y/Z-2  （镀锌管+底板 ）</t>
  </si>
  <si>
    <t xml:space="preserve">    1.1.B.B12.92</t>
  </si>
  <si>
    <t>ARC-470Y/Z  430不锈铁拉丝 厚度0.8mm</t>
  </si>
  <si>
    <t>Left Blister Barrel fixing plate</t>
  </si>
  <si>
    <t>A1.1.B.B12.15</t>
  </si>
  <si>
    <t>吸塑桶左右固定板  (2.1仓)</t>
  </si>
  <si>
    <t>ARC-470Y/Z-2  430不锈钢拉丝 厚度0.8mm</t>
  </si>
  <si>
    <t>Right Blister Barrel fixing plate</t>
  </si>
  <si>
    <t>A1.1.C.C12.10</t>
  </si>
  <si>
    <t>ARC-470Y/Z-2 （黑色）</t>
  </si>
  <si>
    <t>A1.1.C.C12.24</t>
  </si>
  <si>
    <t>ARC-470Y/Z-2 黑色 PVC L=1514mm</t>
  </si>
  <si>
    <t>A1.1.B.B12.23</t>
  </si>
  <si>
    <t>ARC-470Y/Z  铝型材 L=1402.5mm</t>
  </si>
  <si>
    <t xml:space="preserve">    1.1.E.E07.03.33</t>
  </si>
  <si>
    <t>ARC-470Y/Z  699*391mm   5mm钢化玻璃</t>
  </si>
  <si>
    <t>A1.1.B.B12.24</t>
  </si>
  <si>
    <t xml:space="preserve">    1.1.E.E07.03.32</t>
  </si>
  <si>
    <t>ARC-470Y/Z  699*331mm   5mm钢化玻璃</t>
  </si>
  <si>
    <t>1.1.E.E07.03.05B</t>
  </si>
  <si>
    <r>
      <rPr>
        <sz val="9"/>
        <rFont val="Arial"/>
        <charset val="134"/>
      </rPr>
      <t xml:space="preserve">ARC-470Z </t>
    </r>
    <r>
      <rPr>
        <sz val="9"/>
        <rFont val="宋体"/>
        <charset val="134"/>
      </rPr>
      <t>二层中空黑丝印钢化玻璃（丝印</t>
    </r>
    <r>
      <rPr>
        <sz val="9"/>
        <rFont val="Arial"/>
        <charset val="134"/>
      </rPr>
      <t>OMCAN)</t>
    </r>
  </si>
  <si>
    <t xml:space="preserve">    1.1.E.E07.03.04</t>
  </si>
  <si>
    <t>ARC-470Z-2 二层中空黑丝印钢化玻璃</t>
  </si>
  <si>
    <t>A1.1.C.C12.07</t>
  </si>
  <si>
    <t>ARC-470Y/Z-2 黑色 PVC L=1383mm</t>
  </si>
  <si>
    <t>1.1.E.E07.01.08</t>
  </si>
  <si>
    <t>Shelf holder</t>
  </si>
  <si>
    <t>Left door frame</t>
  </si>
  <si>
    <t>A1.1.C.C12.01</t>
  </si>
  <si>
    <t>ARC-470Y/Z-2 黑色 PVC L=722.5mm</t>
  </si>
  <si>
    <t xml:space="preserve">    1.1.E.E07.03.08</t>
  </si>
  <si>
    <t>ARC-470Y/Z 二层中空黑丝印玻璃(钢化)</t>
  </si>
  <si>
    <t>A1.1.C.C12.02</t>
  </si>
  <si>
    <t>A1.1.C.C12.08</t>
  </si>
  <si>
    <t>A1.1.B.B12.84</t>
  </si>
  <si>
    <t>出风口-氧化黑色(2.1仓)</t>
  </si>
  <si>
    <t>ARC-470Y/Z-2  铝型材 L=1452mm</t>
  </si>
  <si>
    <t>Bottom black glass frame</t>
  </si>
  <si>
    <t xml:space="preserve">    1.1.E.E07.03.01A</t>
  </si>
  <si>
    <t>通风盘玻璃(1.1仓)</t>
  </si>
  <si>
    <t>ARC-470Y/Z  5mm奶白色钢化玻璃</t>
  </si>
  <si>
    <t>风叶(1.2仓)</t>
  </si>
  <si>
    <t>￠230 28°</t>
  </si>
  <si>
    <t xml:space="preserve">    1.1.B.B12.36</t>
  </si>
  <si>
    <t>ARC-470Y/Z 430不锈铁 厚度0.6mm</t>
  </si>
  <si>
    <t xml:space="preserve">    1.1.A.A07.02.23</t>
  </si>
  <si>
    <t>3*1.31*2.4M</t>
  </si>
  <si>
    <t>A1.1.B.B12.04</t>
  </si>
  <si>
    <t>ARC-470Y/Z-2  430不锈钢拉丝 厚度1.0mm</t>
  </si>
  <si>
    <t>Right back grill</t>
  </si>
  <si>
    <t xml:space="preserve">    1.1.B.B12.72</t>
  </si>
  <si>
    <t>网罩（ICS）(2.1仓)</t>
  </si>
  <si>
    <t>ARC-470Y/Z-2 黑色喷塑（ 右）</t>
  </si>
  <si>
    <t xml:space="preserve">Condenser Fan Motor </t>
  </si>
  <si>
    <t>Left back grill</t>
  </si>
  <si>
    <t>A1.1.B.B12.08</t>
  </si>
  <si>
    <t>网罩(2.1仓)</t>
  </si>
  <si>
    <t>ARC-470Y/Z-2  黑色喷塑（左）</t>
  </si>
  <si>
    <t>A1.1.B.B12.95</t>
  </si>
  <si>
    <t>ARC-470Y/Z   430不锈铁 厚度0.6mm L=1383mm</t>
  </si>
  <si>
    <t>A1.1.B.B12.96</t>
  </si>
  <si>
    <t>15-2</t>
  </si>
  <si>
    <t>2# LED driver</t>
  </si>
  <si>
    <t>A1.1.A.A01.10.19</t>
  </si>
  <si>
    <t>2#</t>
  </si>
  <si>
    <t>26-1</t>
  </si>
  <si>
    <t>A1.1.A.A01.09.09</t>
  </si>
  <si>
    <t>LED灯条（1.2仓）</t>
  </si>
  <si>
    <t>ARC-470Y 带防水插头0.02M  72LED 1TO1 L=1210 配5#</t>
  </si>
  <si>
    <t>27-2</t>
  </si>
  <si>
    <t>5# LED driver</t>
  </si>
  <si>
    <t>A1.1.A.A01.10.21</t>
  </si>
  <si>
    <t>5#</t>
  </si>
  <si>
    <t>9-2</t>
  </si>
  <si>
    <t>15-1</t>
  </si>
  <si>
    <t>A1.1.A.A01.09.07</t>
  </si>
  <si>
    <t>ARC-470Y 带防水插头0.2M  64LED 1TO2 L=1250 配2#</t>
  </si>
  <si>
    <t>9-1</t>
  </si>
  <si>
    <r>
      <rPr>
        <sz val="8"/>
        <rFont val="Arial"/>
        <charset val="134"/>
      </rPr>
      <t xml:space="preserve">unit 
</t>
    </r>
    <r>
      <rPr>
        <sz val="8"/>
        <rFont val="Arial"/>
        <charset val="134"/>
      </rPr>
      <t>price</t>
    </r>
    <r>
      <rPr>
        <sz val="8"/>
        <rFont val="宋体"/>
        <charset val="134"/>
      </rPr>
      <t>＄</t>
    </r>
  </si>
  <si>
    <t xml:space="preserve">    1.1.E.E07.03.20A</t>
  </si>
  <si>
    <t>ARC-470Y  二层中空黑丝印钢化玻璃（丝印OMCAN)</t>
  </si>
  <si>
    <t xml:space="preserve">Left glass </t>
  </si>
  <si>
    <t xml:space="preserve">    1.1.E.E07.01.21</t>
  </si>
  <si>
    <t>A1.1.E.E07.03.08</t>
  </si>
  <si>
    <t>A1.1.E.E07.03.01A</t>
  </si>
  <si>
    <t>A1.1.B.B12.36</t>
  </si>
  <si>
    <t>A1.1.B.B12.08/72</t>
  </si>
  <si>
    <t>ARC-470Y/Z-2  黑色喷塑（左/右）</t>
  </si>
  <si>
    <t>10-2</t>
  </si>
  <si>
    <t>26-2</t>
  </si>
  <si>
    <t>10-1</t>
  </si>
  <si>
    <t>A1.1.B.B18.08</t>
  </si>
  <si>
    <t>ARC-570Y/Z （镀锌管+底板）</t>
  </si>
  <si>
    <t>右围框-可拆卸 （常规）（2.1仓）</t>
  </si>
  <si>
    <t>左围框-可拆卸（常规）（2.1仓）</t>
  </si>
  <si>
    <t xml:space="preserve">    1.1.B.B18.24</t>
  </si>
  <si>
    <t>前围框可拆卸 （前加出风口）（2.1仓）</t>
  </si>
  <si>
    <t>ARC-570Y/Z  430不锈铁拉丝 厚度0.8mm</t>
  </si>
  <si>
    <t>Evaporator Insulation</t>
  </si>
  <si>
    <t>A1.1.C.C10.18</t>
  </si>
  <si>
    <t>ARC-270Y/Z  (黑色）</t>
  </si>
  <si>
    <t>A1.1.C.C29.01</t>
  </si>
  <si>
    <t>ARC-570Z/Y 黑色 PVC L=1814mm</t>
  </si>
  <si>
    <t>After Air vent Fixed parts</t>
  </si>
  <si>
    <t xml:space="preserve"> A1.1.B.B18.07</t>
  </si>
  <si>
    <t>后通风口固定件(2.1仓)</t>
  </si>
  <si>
    <t>ARC-570Y/Z  430不锈钢拉丝 厚度0.8mm</t>
  </si>
  <si>
    <t>A1.1.B.B16.17</t>
  </si>
  <si>
    <t>ARC-400L 铝型材 L=835mm</t>
  </si>
  <si>
    <t xml:space="preserve">    1.1.E.E07.20.09</t>
  </si>
  <si>
    <t>ARC-570Y/Z 尺寸  5mm钢化玻璃</t>
  </si>
  <si>
    <t>A1.1.B.B16.18</t>
  </si>
  <si>
    <t xml:space="preserve">    1.1.E.E07.20.08</t>
  </si>
  <si>
    <t>ARC-570Y/Z    5mm钢化玻璃</t>
  </si>
  <si>
    <t>A1.1.E.E07.01.07</t>
  </si>
  <si>
    <t>A1.1.E.E07.20.03B</t>
  </si>
  <si>
    <r>
      <rPr>
        <sz val="9"/>
        <rFont val="宋体"/>
        <charset val="134"/>
      </rPr>
      <t>直角前玻璃</t>
    </r>
    <r>
      <rPr>
        <sz val="9"/>
        <rFont val="Arial"/>
        <charset val="134"/>
      </rPr>
      <t>(1.1</t>
    </r>
    <r>
      <rPr>
        <sz val="9"/>
        <rFont val="宋体"/>
        <charset val="134"/>
      </rPr>
      <t>仓</t>
    </r>
    <r>
      <rPr>
        <sz val="9"/>
        <rFont val="Arial"/>
        <charset val="134"/>
      </rPr>
      <t>)</t>
    </r>
  </si>
  <si>
    <r>
      <rPr>
        <sz val="9"/>
        <rFont val="Arial"/>
        <charset val="134"/>
      </rPr>
      <t xml:space="preserve">ARC-570Z </t>
    </r>
    <r>
      <rPr>
        <sz val="9"/>
        <rFont val="宋体"/>
        <charset val="134"/>
      </rPr>
      <t>二层中空黑丝印钢化玻璃（丝印</t>
    </r>
    <r>
      <rPr>
        <sz val="9"/>
        <rFont val="Arial"/>
        <charset val="134"/>
      </rPr>
      <t>OMCAN)</t>
    </r>
  </si>
  <si>
    <t>A1.1.E.E07.20.02</t>
  </si>
  <si>
    <r>
      <rPr>
        <sz val="9"/>
        <rFont val="宋体"/>
        <charset val="134"/>
      </rPr>
      <t>直角上玻璃</t>
    </r>
    <r>
      <rPr>
        <sz val="9"/>
        <rFont val="Arial"/>
        <charset val="134"/>
      </rPr>
      <t>(1.1</t>
    </r>
    <r>
      <rPr>
        <sz val="9"/>
        <rFont val="宋体"/>
        <charset val="134"/>
      </rPr>
      <t>仓</t>
    </r>
    <r>
      <rPr>
        <sz val="9"/>
        <rFont val="Arial"/>
        <charset val="134"/>
      </rPr>
      <t>)</t>
    </r>
  </si>
  <si>
    <r>
      <rPr>
        <sz val="9"/>
        <rFont val="Arial"/>
        <charset val="134"/>
      </rPr>
      <t xml:space="preserve">ARC-570Z </t>
    </r>
    <r>
      <rPr>
        <sz val="9"/>
        <rFont val="宋体"/>
        <charset val="134"/>
      </rPr>
      <t>二层中空黑丝印钢化玻璃</t>
    </r>
  </si>
  <si>
    <t>A1.1.E.E07.01.08</t>
  </si>
  <si>
    <t>A1.1.C.C29.04</t>
  </si>
  <si>
    <t>上横梁（2.2仓）</t>
  </si>
  <si>
    <t>ARC-570Z/Y 黑色 PVC L=1683mm</t>
  </si>
  <si>
    <t>Middle column</t>
  </si>
  <si>
    <t xml:space="preserve">    1.1.B.B18.18</t>
  </si>
  <si>
    <t>中间立柱-喷黑色(2.1仓)</t>
  </si>
  <si>
    <t>ARC-570Y/Z 黑色</t>
  </si>
  <si>
    <t>A1.1.C.C29.03</t>
  </si>
  <si>
    <t>门下横梁（2.2仓）</t>
  </si>
  <si>
    <t>Middle cover plate</t>
  </si>
  <si>
    <t>A1.1.B.B18.16</t>
  </si>
  <si>
    <t>中间盖板(2.1仓)</t>
  </si>
  <si>
    <t>ARC-570Y/Z 430不锈铁 厚度0.8mm</t>
  </si>
  <si>
    <t>A1.1.C.C10.03</t>
  </si>
  <si>
    <t>ARC-270Y/Z 黑色 PVC L=422.5mm</t>
  </si>
  <si>
    <t xml:space="preserve">    1.1.E.E07.01.09</t>
  </si>
  <si>
    <t>ARC-270Z-2 二层中空黑丝印玻璃(钢化)</t>
  </si>
  <si>
    <t>A1.1.C.C10.04</t>
  </si>
  <si>
    <t>ARC-270Y/Z 黑色 PVC L=346.5mm</t>
  </si>
  <si>
    <t>Glass strutting piece</t>
  </si>
  <si>
    <t xml:space="preserve">    1.1.B.B18.26/27</t>
  </si>
  <si>
    <t>前后通风口玻璃固定件(2.1仓)</t>
  </si>
  <si>
    <t>ARC-570/571Y/Z  430不锈钢拉丝 厚度1mm</t>
  </si>
  <si>
    <t xml:space="preserve">    1.1.C.C29.10</t>
  </si>
  <si>
    <t>出风口（2.2仓）</t>
  </si>
  <si>
    <t>ARC-570/571Z/Y( 直边黑色ABS)</t>
  </si>
  <si>
    <t xml:space="preserve">    1.1.E.E07.01.02A</t>
  </si>
  <si>
    <t>ARC-270Y/Z-2 5mm奶白色钢化玻璃</t>
  </si>
  <si>
    <t xml:space="preserve">    1.1.B.B10.87</t>
  </si>
  <si>
    <t>ARC-270Y/Z-2 430不锈铁 厚度0.6mm</t>
  </si>
  <si>
    <t>A1.1.A.A09.02</t>
  </si>
  <si>
    <t>ARC-270Y/Z 铝 斜插管</t>
  </si>
  <si>
    <t>1.1.B.B18.03</t>
  </si>
  <si>
    <t>ARC-570Y/Z  430不锈钢拉丝 厚度1.0mm</t>
  </si>
  <si>
    <t>1.1.B.B10.23</t>
  </si>
  <si>
    <t>ARC-270Y/Z-2  黑色喷塑</t>
  </si>
  <si>
    <t>1.1.B.B18.28</t>
  </si>
  <si>
    <t>右网罩(2.1仓)</t>
  </si>
  <si>
    <t>ARC-570Y/Z  黑色喷塑</t>
  </si>
  <si>
    <t>A1.1.A.A08.10</t>
  </si>
  <si>
    <t>冷凝器（1.2仓）</t>
  </si>
  <si>
    <t>ARC-570Y/Z 铜</t>
  </si>
  <si>
    <t>A1.1.A.A03.02.15</t>
  </si>
  <si>
    <t>ECROIADE05  115V/60HZ 2300转   （RTS-250L-3）（冷凝器）</t>
  </si>
  <si>
    <t>A1.1.B.B18.31</t>
  </si>
  <si>
    <t>ARC-570Y/Z   430不锈铁 厚度0.6mm L=1683mm</t>
  </si>
  <si>
    <t>A1.1.B.B18.32</t>
  </si>
  <si>
    <t>14-1</t>
  </si>
  <si>
    <t>Shelf LED</t>
  </si>
  <si>
    <t>A1.1.A.A01.09.01</t>
  </si>
  <si>
    <t>ARC-270Y 带防水插头0.2M   32LED 1TO5  L=655 配2#</t>
  </si>
  <si>
    <t>14-2</t>
  </si>
  <si>
    <t>25-1</t>
  </si>
  <si>
    <t>A1.1.A.A01.09.71</t>
  </si>
  <si>
    <t>ARC-570Y 带防水插头0.08M  75LED 1T01  L=1580  配6#</t>
  </si>
  <si>
    <t>7-1</t>
  </si>
  <si>
    <t>A1.1.A.A01.09.02</t>
  </si>
  <si>
    <t>ARC-270Y 带防水插头0.08M  32LED 1TO5  L=655 配2#</t>
  </si>
  <si>
    <t>7-2</t>
  </si>
  <si>
    <t xml:space="preserve">    1.1.E.E07.01.22</t>
  </si>
  <si>
    <t xml:space="preserve">    1.1.E.E07.20.01A</t>
  </si>
  <si>
    <t>ARC-570Y 二层中空黑丝印钢化玻璃（丝印OMCAN)</t>
  </si>
  <si>
    <t>A1.1C.C10.05</t>
  </si>
  <si>
    <t>A1.1.E.E07.01.09</t>
  </si>
  <si>
    <t>A1.1.E.E07.01.02A</t>
  </si>
  <si>
    <t>A1.1.B.B10.87</t>
  </si>
  <si>
    <t>RIGHT back grill</t>
  </si>
  <si>
    <t>1.1.A.A02.45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</si>
</sst>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  <numFmt numFmtId="178" formatCode="0.00;[Red]0.00"/>
  </numFmts>
  <fonts count="38">
    <font>
      <sz val="12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Arial"/>
      <charset val="134"/>
    </font>
    <font>
      <sz val="9"/>
      <color rgb="FFFF0000"/>
      <name val="宋体"/>
      <charset val="134"/>
      <scheme val="minor"/>
    </font>
    <font>
      <sz val="9"/>
      <color rgb="FF00B0F0"/>
      <name val="Arial"/>
      <charset val="134"/>
    </font>
    <font>
      <sz val="8"/>
      <name val="Arial"/>
      <charset val="134"/>
    </font>
    <font>
      <sz val="10"/>
      <color theme="1"/>
      <name val="宋体"/>
      <charset val="134"/>
      <scheme val="minor"/>
    </font>
    <font>
      <sz val="8"/>
      <color rgb="FFFF0000"/>
      <name val="Arial"/>
      <charset val="134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>
      <alignment vertical="center"/>
    </xf>
    <xf numFmtId="49" fontId="5" fillId="2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Border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3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0" fillId="0" borderId="3" xfId="0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1" fillId="2" borderId="1" xfId="0" applyNumberFormat="1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0" xfId="0" applyNumberFormat="1" applyFont="1" applyFill="1" applyProtection="1">
      <alignment vertical="center"/>
      <protection locked="0"/>
    </xf>
    <xf numFmtId="0" fontId="2" fillId="2" borderId="0" xfId="0" applyNumberFormat="1" applyFont="1" applyFill="1" applyProtection="1">
      <alignment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NumberFormat="1" applyFont="1" applyFill="1" applyAlignment="1" applyProtection="1">
      <alignment horizontal="left" vertical="center"/>
      <protection locked="0"/>
    </xf>
    <xf numFmtId="0" fontId="12" fillId="2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177" fontId="14" fillId="2" borderId="1" xfId="0" applyNumberFormat="1" applyFont="1" applyFill="1" applyBorder="1" applyAlignment="1" applyProtection="1">
      <alignment horizontal="center" vertical="center"/>
      <protection locked="0"/>
    </xf>
    <xf numFmtId="178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177" fontId="12" fillId="2" borderId="5" xfId="0" applyNumberFormat="1" applyFont="1" applyFill="1" applyBorder="1" applyAlignment="1" applyProtection="1">
      <alignment horizontal="center" vertical="center"/>
      <protection locked="0"/>
    </xf>
    <xf numFmtId="177" fontId="12" fillId="2" borderId="6" xfId="0" applyNumberFormat="1" applyFont="1" applyFill="1" applyBorder="1" applyAlignment="1" applyProtection="1">
      <alignment horizontal="center" vertical="center"/>
      <protection locked="0"/>
    </xf>
    <xf numFmtId="177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B0F0"/>
      <color rgb="00FFC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635</xdr:rowOff>
    </xdr:from>
    <xdr:to>
      <xdr:col>2</xdr:col>
      <xdr:colOff>1550035</xdr:colOff>
      <xdr:row>53</xdr:row>
      <xdr:rowOff>6985</xdr:rowOff>
    </xdr:to>
    <xdr:pic>
      <xdr:nvPicPr>
        <xdr:cNvPr id="7" name="图片 6" descr="ARC-100R爆炸图_page-0001 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32435"/>
          <a:ext cx="7102475" cy="1015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12467</xdr:colOff>
      <xdr:row>51</xdr:row>
      <xdr:rowOff>119559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9" t="14372" r="4277" b="13770"/>
        <a:stretch>
          <a:fillRect/>
        </a:stretch>
      </xdr:blipFill>
      <xdr:spPr>
        <a:xfrm>
          <a:off x="0" y="0"/>
          <a:ext cx="8841740" cy="9958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8794466</xdr:colOff>
      <xdr:row>47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7" t="14678" r="2818" b="14867"/>
        <a:stretch>
          <a:fillRect/>
        </a:stretch>
      </xdr:blipFill>
      <xdr:spPr>
        <a:xfrm>
          <a:off x="0" y="0"/>
          <a:ext cx="8794115" cy="926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9122929</xdr:colOff>
      <xdr:row>33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2" t="14868" r="3891" b="11458"/>
        <a:stretch>
          <a:fillRect/>
        </a:stretch>
      </xdr:blipFill>
      <xdr:spPr>
        <a:xfrm>
          <a:off x="0" y="0"/>
          <a:ext cx="9122410" cy="990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8820150</xdr:colOff>
      <xdr:row>48</xdr:row>
      <xdr:rowOff>92050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" t="14962" r="2282" b="12310"/>
        <a:stretch>
          <a:fillRect/>
        </a:stretch>
      </xdr:blipFill>
      <xdr:spPr>
        <a:xfrm>
          <a:off x="0" y="0"/>
          <a:ext cx="8820150" cy="93783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8807016</xdr:colOff>
      <xdr:row>49</xdr:row>
      <xdr:rowOff>95249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6815" cy="9013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8754717</xdr:colOff>
      <xdr:row>46</xdr:row>
      <xdr:rowOff>35586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4110" cy="8922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H146"/>
  <sheetViews>
    <sheetView tabSelected="1" zoomScale="130" zoomScaleNormal="130" workbookViewId="0">
      <selection activeCell="H2" sqref="H2"/>
    </sheetView>
  </sheetViews>
  <sheetFormatPr defaultColWidth="9" defaultRowHeight="11.25" outlineLevelCol="7"/>
  <cols>
    <col min="1" max="1" width="63.875" style="62" customWidth="1"/>
    <col min="2" max="2" width="9" style="62"/>
    <col min="3" max="3" width="20.8583333333333" style="62" customWidth="1"/>
    <col min="4" max="4" width="6.64166666666667" style="62" customWidth="1"/>
    <col min="5" max="5" width="23.75" style="62" customWidth="1"/>
    <col min="6" max="6" width="18.9416666666667" style="62" customWidth="1"/>
    <col min="7" max="7" width="12.025" style="63" customWidth="1"/>
    <col min="8" max="8" width="7.59166666666667" style="64" customWidth="1"/>
    <col min="9" max="16384" width="9" style="62"/>
  </cols>
  <sheetData>
    <row r="1" ht="34" customHeight="1" spans="4:8">
      <c r="D1" s="65" t="s">
        <v>0</v>
      </c>
      <c r="E1" s="65"/>
      <c r="F1" s="65"/>
      <c r="G1" s="66"/>
      <c r="H1" s="65"/>
    </row>
    <row r="2" s="61" customFormat="1" ht="30" customHeight="1" spans="4:8">
      <c r="D2" s="67" t="s">
        <v>1</v>
      </c>
      <c r="E2" s="67" t="s">
        <v>2</v>
      </c>
      <c r="F2" s="68" t="s">
        <v>3</v>
      </c>
      <c r="G2" s="69" t="s">
        <v>4</v>
      </c>
      <c r="H2" s="70" t="s">
        <v>5</v>
      </c>
    </row>
    <row r="3" s="61" customFormat="1" ht="15" customHeight="1" spans="4:8">
      <c r="D3" s="71">
        <v>1</v>
      </c>
      <c r="E3" s="71" t="s">
        <v>6</v>
      </c>
      <c r="F3" s="72" t="s">
        <v>7</v>
      </c>
      <c r="G3" s="73">
        <v>9.7</v>
      </c>
      <c r="H3" s="71">
        <v>1</v>
      </c>
    </row>
    <row r="4" s="61" customFormat="1" ht="15" customHeight="1" spans="4:8">
      <c r="D4" s="71">
        <v>2</v>
      </c>
      <c r="E4" s="71" t="s">
        <v>8</v>
      </c>
      <c r="F4" s="72" t="s">
        <v>9</v>
      </c>
      <c r="G4" s="74">
        <v>0.04</v>
      </c>
      <c r="H4" s="71">
        <v>1</v>
      </c>
    </row>
    <row r="5" s="61" customFormat="1" ht="15" customHeight="1" spans="4:8">
      <c r="D5" s="71">
        <v>3</v>
      </c>
      <c r="E5" s="71" t="s">
        <v>10</v>
      </c>
      <c r="F5" s="72" t="s">
        <v>11</v>
      </c>
      <c r="G5" s="73">
        <v>14</v>
      </c>
      <c r="H5" s="71">
        <v>1</v>
      </c>
    </row>
    <row r="6" s="61" customFormat="1" ht="15" customHeight="1" spans="4:8">
      <c r="D6" s="71">
        <v>4</v>
      </c>
      <c r="E6" s="71" t="s">
        <v>12</v>
      </c>
      <c r="F6" s="72" t="s">
        <v>13</v>
      </c>
      <c r="G6" s="73">
        <v>1.6</v>
      </c>
      <c r="H6" s="71">
        <v>1</v>
      </c>
    </row>
    <row r="7" s="61" customFormat="1" ht="15" customHeight="1" spans="4:8">
      <c r="D7" s="71">
        <v>5</v>
      </c>
      <c r="E7" s="71" t="s">
        <v>14</v>
      </c>
      <c r="F7" s="72" t="s">
        <v>15</v>
      </c>
      <c r="G7" s="73">
        <v>1.6</v>
      </c>
      <c r="H7" s="71">
        <v>1</v>
      </c>
    </row>
    <row r="8" s="61" customFormat="1" ht="15" customHeight="1" spans="4:8">
      <c r="D8" s="71">
        <v>6</v>
      </c>
      <c r="E8" s="71" t="s">
        <v>16</v>
      </c>
      <c r="F8" s="72" t="s">
        <v>17</v>
      </c>
      <c r="G8" s="73">
        <v>83</v>
      </c>
      <c r="H8" s="75">
        <v>1</v>
      </c>
    </row>
    <row r="9" s="61" customFormat="1" ht="15" customHeight="1" spans="4:8">
      <c r="D9" s="71">
        <v>7</v>
      </c>
      <c r="E9" s="71" t="s">
        <v>18</v>
      </c>
      <c r="F9" s="72" t="s">
        <v>19</v>
      </c>
      <c r="G9" s="73">
        <v>0.6</v>
      </c>
      <c r="H9" s="71">
        <v>1</v>
      </c>
    </row>
    <row r="10" s="61" customFormat="1" ht="15" customHeight="1" spans="4:8">
      <c r="D10" s="71">
        <v>8</v>
      </c>
      <c r="E10" s="71" t="s">
        <v>20</v>
      </c>
      <c r="F10" s="72" t="s">
        <v>21</v>
      </c>
      <c r="G10" s="73">
        <v>0.6</v>
      </c>
      <c r="H10" s="71">
        <v>1</v>
      </c>
    </row>
    <row r="11" s="61" customFormat="1" ht="15" customHeight="1" spans="4:8">
      <c r="D11" s="71">
        <v>9</v>
      </c>
      <c r="E11" s="71" t="s">
        <v>22</v>
      </c>
      <c r="F11" s="72" t="s">
        <v>23</v>
      </c>
      <c r="G11" s="73">
        <v>14</v>
      </c>
      <c r="H11" s="71">
        <v>1</v>
      </c>
    </row>
    <row r="12" s="61" customFormat="1" ht="15" customHeight="1" spans="4:8">
      <c r="D12" s="71">
        <v>10</v>
      </c>
      <c r="E12" s="71" t="s">
        <v>24</v>
      </c>
      <c r="F12" s="72" t="s">
        <v>25</v>
      </c>
      <c r="G12" s="73">
        <v>2.4</v>
      </c>
      <c r="H12" s="71">
        <v>1</v>
      </c>
    </row>
    <row r="13" s="61" customFormat="1" ht="15" customHeight="1" spans="4:8">
      <c r="D13" s="71">
        <v>11</v>
      </c>
      <c r="E13" s="71" t="s">
        <v>26</v>
      </c>
      <c r="F13" s="72" t="s">
        <v>27</v>
      </c>
      <c r="G13" s="73">
        <v>10.2</v>
      </c>
      <c r="H13" s="71">
        <v>1</v>
      </c>
    </row>
    <row r="14" s="61" customFormat="1" ht="15" customHeight="1" spans="4:8">
      <c r="D14" s="71">
        <v>12</v>
      </c>
      <c r="E14" s="71" t="s">
        <v>28</v>
      </c>
      <c r="F14" s="72" t="s">
        <v>29</v>
      </c>
      <c r="G14" s="73">
        <v>3.6</v>
      </c>
      <c r="H14" s="71">
        <v>1</v>
      </c>
    </row>
    <row r="15" s="61" customFormat="1" ht="15" customHeight="1" spans="4:8">
      <c r="D15" s="71">
        <v>13</v>
      </c>
      <c r="E15" s="71" t="s">
        <v>30</v>
      </c>
      <c r="F15" s="72" t="s">
        <v>31</v>
      </c>
      <c r="G15" s="73">
        <v>10</v>
      </c>
      <c r="H15" s="71">
        <v>1</v>
      </c>
    </row>
    <row r="16" s="61" customFormat="1" ht="15" customHeight="1" spans="4:8">
      <c r="D16" s="71">
        <v>14</v>
      </c>
      <c r="E16" s="71" t="s">
        <v>32</v>
      </c>
      <c r="F16" s="72" t="s">
        <v>33</v>
      </c>
      <c r="G16" s="73">
        <v>0.8</v>
      </c>
      <c r="H16" s="71">
        <v>1</v>
      </c>
    </row>
    <row r="17" s="61" customFormat="1" ht="15" customHeight="1" spans="4:8">
      <c r="D17" s="71">
        <v>15</v>
      </c>
      <c r="E17" s="71" t="s">
        <v>34</v>
      </c>
      <c r="F17" s="72" t="s">
        <v>35</v>
      </c>
      <c r="G17" s="73">
        <v>2.8</v>
      </c>
      <c r="H17" s="71">
        <v>1</v>
      </c>
    </row>
    <row r="18" s="61" customFormat="1" ht="15" customHeight="1" spans="4:8">
      <c r="D18" s="71">
        <v>16</v>
      </c>
      <c r="E18" s="71" t="s">
        <v>36</v>
      </c>
      <c r="F18" s="72" t="s">
        <v>37</v>
      </c>
      <c r="G18" s="73">
        <v>0.6</v>
      </c>
      <c r="H18" s="71">
        <v>1</v>
      </c>
    </row>
    <row r="19" s="61" customFormat="1" ht="15" customHeight="1" spans="4:8">
      <c r="D19" s="71">
        <v>17</v>
      </c>
      <c r="E19" s="71" t="s">
        <v>38</v>
      </c>
      <c r="F19" s="72" t="s">
        <v>39</v>
      </c>
      <c r="G19" s="73">
        <v>0.6</v>
      </c>
      <c r="H19" s="71">
        <v>1</v>
      </c>
    </row>
    <row r="20" s="61" customFormat="1" ht="15" customHeight="1" spans="4:8">
      <c r="D20" s="71">
        <v>18</v>
      </c>
      <c r="E20" s="71" t="s">
        <v>40</v>
      </c>
      <c r="F20" s="72" t="s">
        <v>41</v>
      </c>
      <c r="G20" s="73">
        <v>1.6</v>
      </c>
      <c r="H20" s="71">
        <v>1</v>
      </c>
    </row>
    <row r="21" s="61" customFormat="1" ht="15" customHeight="1" spans="4:8">
      <c r="D21" s="71">
        <v>19</v>
      </c>
      <c r="E21" s="71" t="s">
        <v>42</v>
      </c>
      <c r="F21" s="72" t="s">
        <v>43</v>
      </c>
      <c r="G21" s="73">
        <v>1.6</v>
      </c>
      <c r="H21" s="71">
        <v>1</v>
      </c>
    </row>
    <row r="22" s="61" customFormat="1" ht="15" customHeight="1" spans="4:8">
      <c r="D22" s="71">
        <v>20</v>
      </c>
      <c r="E22" s="71" t="s">
        <v>44</v>
      </c>
      <c r="F22" s="72" t="s">
        <v>45</v>
      </c>
      <c r="G22" s="73">
        <v>4.6</v>
      </c>
      <c r="H22" s="71">
        <v>1</v>
      </c>
    </row>
    <row r="23" s="61" customFormat="1" ht="15" customHeight="1" spans="4:8">
      <c r="D23" s="71">
        <v>21</v>
      </c>
      <c r="E23" s="71" t="s">
        <v>46</v>
      </c>
      <c r="F23" s="72" t="s">
        <v>47</v>
      </c>
      <c r="G23" s="73">
        <v>3.5</v>
      </c>
      <c r="H23" s="75">
        <v>1</v>
      </c>
    </row>
    <row r="24" s="61" customFormat="1" ht="15" customHeight="1" spans="4:8">
      <c r="D24" s="71">
        <v>22</v>
      </c>
      <c r="E24" s="71" t="s">
        <v>48</v>
      </c>
      <c r="F24" s="72" t="s">
        <v>49</v>
      </c>
      <c r="G24" s="73">
        <v>31.2</v>
      </c>
      <c r="H24" s="71">
        <v>1</v>
      </c>
    </row>
    <row r="25" s="61" customFormat="1" ht="15" customHeight="1" spans="4:8">
      <c r="D25" s="71">
        <v>23</v>
      </c>
      <c r="E25" s="71" t="s">
        <v>50</v>
      </c>
      <c r="F25" s="72" t="s">
        <v>49</v>
      </c>
      <c r="G25" s="73">
        <v>31.2</v>
      </c>
      <c r="H25" s="71">
        <v>1</v>
      </c>
    </row>
    <row r="26" s="61" customFormat="1" ht="15" customHeight="1" spans="4:8">
      <c r="D26" s="71">
        <v>24</v>
      </c>
      <c r="E26" s="71" t="s">
        <v>51</v>
      </c>
      <c r="F26" s="72" t="s">
        <v>52</v>
      </c>
      <c r="G26" s="73">
        <v>0.8</v>
      </c>
      <c r="H26" s="71">
        <v>1</v>
      </c>
    </row>
    <row r="27" s="61" customFormat="1" ht="15" customHeight="1" spans="4:8">
      <c r="D27" s="71">
        <v>25</v>
      </c>
      <c r="E27" s="71" t="s">
        <v>53</v>
      </c>
      <c r="F27" s="72" t="s">
        <v>54</v>
      </c>
      <c r="G27" s="73">
        <v>3.5</v>
      </c>
      <c r="H27" s="71">
        <v>1</v>
      </c>
    </row>
    <row r="28" s="61" customFormat="1" ht="15" customHeight="1" spans="4:8">
      <c r="D28" s="71">
        <v>26</v>
      </c>
      <c r="E28" s="71" t="s">
        <v>55</v>
      </c>
      <c r="F28" s="72" t="s">
        <v>56</v>
      </c>
      <c r="G28" s="73">
        <v>2.8</v>
      </c>
      <c r="H28" s="71">
        <v>1</v>
      </c>
    </row>
    <row r="29" s="61" customFormat="1" ht="15" customHeight="1" spans="4:8">
      <c r="D29" s="71">
        <v>27</v>
      </c>
      <c r="E29" s="71" t="s">
        <v>57</v>
      </c>
      <c r="F29" s="72" t="s">
        <v>58</v>
      </c>
      <c r="G29" s="73">
        <v>0.8</v>
      </c>
      <c r="H29" s="71">
        <v>1</v>
      </c>
    </row>
    <row r="30" s="61" customFormat="1" ht="15" customHeight="1" spans="4:8">
      <c r="D30" s="71">
        <v>28</v>
      </c>
      <c r="E30" s="71" t="s">
        <v>59</v>
      </c>
      <c r="F30" s="72" t="s">
        <v>60</v>
      </c>
      <c r="G30" s="73">
        <v>4.4</v>
      </c>
      <c r="H30" s="71">
        <v>1</v>
      </c>
    </row>
    <row r="31" s="61" customFormat="1" ht="15" customHeight="1" spans="4:8">
      <c r="D31" s="71">
        <v>29</v>
      </c>
      <c r="E31" s="71" t="s">
        <v>61</v>
      </c>
      <c r="F31" s="72" t="s">
        <v>62</v>
      </c>
      <c r="G31" s="73">
        <v>1.8</v>
      </c>
      <c r="H31" s="71">
        <v>6</v>
      </c>
    </row>
    <row r="32" s="61" customFormat="1" ht="15" customHeight="1" spans="4:8">
      <c r="D32" s="71">
        <v>30</v>
      </c>
      <c r="E32" s="71" t="s">
        <v>63</v>
      </c>
      <c r="F32" s="72" t="s">
        <v>64</v>
      </c>
      <c r="G32" s="73">
        <v>1.8</v>
      </c>
      <c r="H32" s="71">
        <v>3</v>
      </c>
    </row>
    <row r="33" s="61" customFormat="1" ht="15" customHeight="1" spans="4:8">
      <c r="D33" s="71">
        <v>31</v>
      </c>
      <c r="E33" s="71" t="s">
        <v>65</v>
      </c>
      <c r="F33" s="72" t="s">
        <v>66</v>
      </c>
      <c r="G33" s="73">
        <v>1.4</v>
      </c>
      <c r="H33" s="71">
        <v>1</v>
      </c>
    </row>
    <row r="34" s="61" customFormat="1" ht="15" customHeight="1" spans="4:8">
      <c r="D34" s="71">
        <v>32</v>
      </c>
      <c r="E34" s="71" t="s">
        <v>67</v>
      </c>
      <c r="F34" s="72" t="s">
        <v>68</v>
      </c>
      <c r="G34" s="73">
        <v>9.8</v>
      </c>
      <c r="H34" s="71">
        <v>1</v>
      </c>
    </row>
    <row r="35" s="61" customFormat="1" ht="15" customHeight="1" spans="4:8">
      <c r="D35" s="71">
        <v>33</v>
      </c>
      <c r="E35" s="71" t="s">
        <v>69</v>
      </c>
      <c r="F35" s="76" t="s">
        <v>70</v>
      </c>
      <c r="G35" s="73">
        <v>4</v>
      </c>
      <c r="H35" s="71">
        <v>1</v>
      </c>
    </row>
    <row r="36" s="61" customFormat="1" ht="15" customHeight="1" spans="4:8">
      <c r="D36" s="71">
        <v>34</v>
      </c>
      <c r="E36" s="71" t="s">
        <v>71</v>
      </c>
      <c r="F36" s="72" t="s">
        <v>72</v>
      </c>
      <c r="G36" s="73">
        <v>9.3</v>
      </c>
      <c r="H36" s="75">
        <v>1</v>
      </c>
    </row>
    <row r="37" s="61" customFormat="1" ht="15" customHeight="1" spans="4:8">
      <c r="D37" s="71">
        <v>35</v>
      </c>
      <c r="E37" s="71" t="s">
        <v>73</v>
      </c>
      <c r="F37" s="72" t="s">
        <v>74</v>
      </c>
      <c r="G37" s="73">
        <v>0.6</v>
      </c>
      <c r="H37" s="71">
        <v>1</v>
      </c>
    </row>
    <row r="38" s="61" customFormat="1" ht="15" customHeight="1" spans="4:8">
      <c r="D38" s="71">
        <v>36</v>
      </c>
      <c r="E38" s="71" t="s">
        <v>75</v>
      </c>
      <c r="F38" s="72" t="s">
        <v>76</v>
      </c>
      <c r="G38" s="73">
        <v>6.8</v>
      </c>
      <c r="H38" s="75">
        <v>1</v>
      </c>
    </row>
    <row r="39" ht="16.5" customHeight="1" spans="4:8">
      <c r="D39" s="84" t="s">
        <v>77</v>
      </c>
      <c r="E39" s="71" t="s">
        <v>78</v>
      </c>
      <c r="F39" s="76" t="s">
        <v>79</v>
      </c>
      <c r="G39" s="77">
        <v>12.5</v>
      </c>
      <c r="H39" s="71">
        <v>1</v>
      </c>
    </row>
    <row r="40" ht="12.75" spans="4:8">
      <c r="D40" s="84" t="s">
        <v>80</v>
      </c>
      <c r="E40" s="71" t="s">
        <v>81</v>
      </c>
      <c r="F40" s="76" t="s">
        <v>82</v>
      </c>
      <c r="G40" s="78"/>
      <c r="H40" s="71">
        <v>1</v>
      </c>
    </row>
    <row r="41" s="61" customFormat="1" ht="20.1" customHeight="1" spans="4:8">
      <c r="D41" s="84" t="s">
        <v>83</v>
      </c>
      <c r="E41" s="71" t="s">
        <v>84</v>
      </c>
      <c r="F41" s="76" t="s">
        <v>85</v>
      </c>
      <c r="G41" s="78"/>
      <c r="H41" s="71">
        <v>1</v>
      </c>
    </row>
    <row r="42" s="61" customFormat="1" ht="15" customHeight="1" spans="4:8">
      <c r="D42" s="84" t="s">
        <v>86</v>
      </c>
      <c r="E42" s="71" t="s">
        <v>87</v>
      </c>
      <c r="F42" s="76" t="s">
        <v>88</v>
      </c>
      <c r="G42" s="79"/>
      <c r="H42" s="71">
        <v>1</v>
      </c>
    </row>
    <row r="43" s="61" customFormat="1" ht="15" customHeight="1" spans="4:8">
      <c r="D43" s="71">
        <v>38</v>
      </c>
      <c r="E43" s="71" t="s">
        <v>89</v>
      </c>
      <c r="F43" s="72" t="s">
        <v>90</v>
      </c>
      <c r="G43" s="73">
        <v>0.6</v>
      </c>
      <c r="H43" s="71">
        <v>1</v>
      </c>
    </row>
    <row r="44" s="61" customFormat="1" ht="15" customHeight="1" spans="4:8">
      <c r="D44" s="71">
        <v>39</v>
      </c>
      <c r="E44" s="71" t="s">
        <v>91</v>
      </c>
      <c r="F44" s="72" t="s">
        <v>92</v>
      </c>
      <c r="G44" s="73">
        <v>1.2</v>
      </c>
      <c r="H44" s="71">
        <v>1</v>
      </c>
    </row>
    <row r="45" s="61" customFormat="1" ht="15" customHeight="1" spans="4:8">
      <c r="D45" s="80">
        <v>40</v>
      </c>
      <c r="E45" s="80" t="s">
        <v>93</v>
      </c>
      <c r="F45" s="81" t="s">
        <v>94</v>
      </c>
      <c r="G45" s="73">
        <v>1.8</v>
      </c>
      <c r="H45" s="80">
        <v>1</v>
      </c>
    </row>
    <row r="46" s="61" customFormat="1" ht="15" customHeight="1" spans="4:8">
      <c r="D46" s="71">
        <v>41</v>
      </c>
      <c r="E46" s="71" t="s">
        <v>95</v>
      </c>
      <c r="F46" s="72" t="s">
        <v>96</v>
      </c>
      <c r="G46" s="73">
        <v>4.4</v>
      </c>
      <c r="H46" s="71">
        <v>1</v>
      </c>
    </row>
    <row r="47" s="61" customFormat="1" ht="15" customHeight="1" spans="4:8">
      <c r="D47" s="71">
        <v>42</v>
      </c>
      <c r="E47" s="71" t="s">
        <v>97</v>
      </c>
      <c r="F47" s="72" t="s">
        <v>98</v>
      </c>
      <c r="G47" s="73">
        <v>9.3</v>
      </c>
      <c r="H47" s="75">
        <v>1</v>
      </c>
    </row>
    <row r="48" s="61" customFormat="1" ht="15" customHeight="1" spans="4:8">
      <c r="D48" s="71">
        <v>43</v>
      </c>
      <c r="E48" s="71" t="s">
        <v>99</v>
      </c>
      <c r="F48" s="72" t="s">
        <v>100</v>
      </c>
      <c r="G48" s="73">
        <v>0.8</v>
      </c>
      <c r="H48" s="71">
        <v>1</v>
      </c>
    </row>
    <row r="49" s="61" customFormat="1" ht="15" customHeight="1" spans="4:8">
      <c r="D49" s="71">
        <v>44</v>
      </c>
      <c r="E49" s="71" t="s">
        <v>101</v>
      </c>
      <c r="F49" s="72" t="s">
        <v>102</v>
      </c>
      <c r="G49" s="73">
        <v>0.6</v>
      </c>
      <c r="H49" s="71">
        <v>1</v>
      </c>
    </row>
    <row r="50" s="61" customFormat="1" ht="15" customHeight="1" spans="4:8">
      <c r="D50" s="71">
        <v>45</v>
      </c>
      <c r="E50" s="71" t="s">
        <v>103</v>
      </c>
      <c r="F50" s="72" t="s">
        <v>104</v>
      </c>
      <c r="G50" s="73">
        <v>0.6</v>
      </c>
      <c r="H50" s="71">
        <v>1</v>
      </c>
    </row>
    <row r="51" s="61" customFormat="1" ht="15" customHeight="1" spans="4:8">
      <c r="D51" s="71">
        <v>46</v>
      </c>
      <c r="E51" s="71" t="s">
        <v>105</v>
      </c>
      <c r="F51" s="72" t="s">
        <v>106</v>
      </c>
      <c r="G51" s="73">
        <v>1</v>
      </c>
      <c r="H51" s="71">
        <v>2</v>
      </c>
    </row>
    <row r="52" s="61" customFormat="1" ht="15" customHeight="1" spans="4:8">
      <c r="D52" s="71">
        <v>47</v>
      </c>
      <c r="E52" s="71" t="s">
        <v>107</v>
      </c>
      <c r="F52" s="72" t="s">
        <v>108</v>
      </c>
      <c r="G52" s="73">
        <v>3.8</v>
      </c>
      <c r="H52" s="71">
        <v>2</v>
      </c>
    </row>
    <row r="53" s="61" customFormat="1" ht="15" customHeight="1" spans="4:8">
      <c r="D53" s="71">
        <v>49</v>
      </c>
      <c r="E53" s="71" t="s">
        <v>109</v>
      </c>
      <c r="F53" s="72" t="s">
        <v>110</v>
      </c>
      <c r="G53" s="73">
        <v>3.4</v>
      </c>
      <c r="H53" s="71">
        <v>2</v>
      </c>
    </row>
    <row r="54" s="61" customFormat="1" ht="15" customHeight="1" spans="4:8">
      <c r="D54" s="71">
        <v>50</v>
      </c>
      <c r="E54" s="71" t="s">
        <v>111</v>
      </c>
      <c r="F54" s="72" t="s">
        <v>112</v>
      </c>
      <c r="G54" s="73">
        <v>6</v>
      </c>
      <c r="H54" s="71">
        <v>1</v>
      </c>
    </row>
    <row r="55" s="61" customFormat="1" ht="15" customHeight="1" spans="4:8">
      <c r="D55" s="71">
        <v>51</v>
      </c>
      <c r="E55" s="71" t="s">
        <v>113</v>
      </c>
      <c r="F55" s="72" t="s">
        <v>114</v>
      </c>
      <c r="G55" s="73">
        <v>32.1</v>
      </c>
      <c r="H55" s="71">
        <v>1</v>
      </c>
    </row>
    <row r="56" s="61" customFormat="1" ht="15" customHeight="1" spans="4:8">
      <c r="D56" s="71">
        <v>52</v>
      </c>
      <c r="E56" s="71" t="s">
        <v>115</v>
      </c>
      <c r="F56" s="72" t="s">
        <v>116</v>
      </c>
      <c r="G56" s="73">
        <v>3.5</v>
      </c>
      <c r="H56" s="75">
        <v>1</v>
      </c>
    </row>
    <row r="57" s="61" customFormat="1" ht="15" customHeight="1" spans="4:8">
      <c r="D57" s="71">
        <v>53</v>
      </c>
      <c r="E57" s="71" t="s">
        <v>117</v>
      </c>
      <c r="F57" s="72" t="s">
        <v>118</v>
      </c>
      <c r="G57" s="73">
        <v>3.4</v>
      </c>
      <c r="H57" s="71">
        <v>3</v>
      </c>
    </row>
    <row r="58" s="61" customFormat="1" ht="15" customHeight="1" spans="4:8">
      <c r="D58" s="71">
        <v>54</v>
      </c>
      <c r="E58" s="71" t="s">
        <v>119</v>
      </c>
      <c r="F58" s="72" t="s">
        <v>120</v>
      </c>
      <c r="G58" s="73">
        <v>0.6</v>
      </c>
      <c r="H58" s="71">
        <v>1</v>
      </c>
    </row>
    <row r="59" s="61" customFormat="1" ht="15" customHeight="1" spans="4:8">
      <c r="D59" s="71">
        <v>55</v>
      </c>
      <c r="E59" s="71" t="s">
        <v>121</v>
      </c>
      <c r="F59" s="72" t="s">
        <v>122</v>
      </c>
      <c r="G59" s="73">
        <v>2</v>
      </c>
      <c r="H59" s="71">
        <v>2</v>
      </c>
    </row>
    <row r="60" s="61" customFormat="1" ht="15" customHeight="1" spans="4:8">
      <c r="D60" s="71">
        <v>56</v>
      </c>
      <c r="E60" s="71" t="s">
        <v>123</v>
      </c>
      <c r="F60" s="72" t="s">
        <v>124</v>
      </c>
      <c r="G60" s="73">
        <v>0.6</v>
      </c>
      <c r="H60" s="71">
        <v>2</v>
      </c>
    </row>
    <row r="61" s="61" customFormat="1" ht="15" customHeight="1" spans="4:8">
      <c r="D61" s="81">
        <v>57</v>
      </c>
      <c r="E61" s="81" t="s">
        <v>125</v>
      </c>
      <c r="F61" s="81" t="s">
        <v>126</v>
      </c>
      <c r="G61" s="73">
        <v>1.4</v>
      </c>
      <c r="H61" s="81">
        <v>2</v>
      </c>
    </row>
    <row r="62" ht="16.5" customHeight="1" spans="7:7">
      <c r="G62" s="82"/>
    </row>
    <row r="63" ht="16.5" customHeight="1" spans="7:7">
      <c r="G63" s="82"/>
    </row>
    <row r="64" ht="16.5" customHeight="1" spans="7:7">
      <c r="G64" s="82"/>
    </row>
    <row r="65" ht="16.5" customHeight="1" spans="7:7">
      <c r="G65" s="82"/>
    </row>
    <row r="66" ht="16.5" customHeight="1" spans="7:7">
      <c r="G66" s="82"/>
    </row>
    <row r="67" ht="16.5" customHeight="1" spans="7:7">
      <c r="G67" s="82"/>
    </row>
    <row r="68" spans="7:7">
      <c r="G68" s="82"/>
    </row>
    <row r="69" spans="7:7">
      <c r="G69" s="82"/>
    </row>
    <row r="70" spans="7:7">
      <c r="G70" s="82"/>
    </row>
    <row r="71" spans="7:7">
      <c r="G71" s="82"/>
    </row>
    <row r="72" spans="7:7">
      <c r="G72" s="82"/>
    </row>
    <row r="73" spans="7:7">
      <c r="G73" s="82"/>
    </row>
    <row r="74" spans="7:7">
      <c r="G74" s="82"/>
    </row>
    <row r="75" spans="7:7">
      <c r="G75" s="82"/>
    </row>
    <row r="76" spans="7:7">
      <c r="G76" s="82"/>
    </row>
    <row r="77" spans="7:7">
      <c r="G77" s="82"/>
    </row>
    <row r="78" spans="7:7">
      <c r="G78" s="82"/>
    </row>
    <row r="79" spans="7:7">
      <c r="G79" s="82"/>
    </row>
    <row r="80" spans="7:7">
      <c r="G80" s="82"/>
    </row>
    <row r="81" spans="7:7">
      <c r="G81" s="82"/>
    </row>
    <row r="82" spans="7:7">
      <c r="G82" s="82"/>
    </row>
    <row r="83" spans="7:7">
      <c r="G83" s="82"/>
    </row>
    <row r="84" spans="7:7">
      <c r="G84" s="82"/>
    </row>
    <row r="85" spans="7:7">
      <c r="G85" s="82"/>
    </row>
    <row r="86" spans="7:7">
      <c r="G86" s="82"/>
    </row>
    <row r="87" spans="7:7">
      <c r="G87" s="82"/>
    </row>
    <row r="88" spans="7:7">
      <c r="G88" s="82"/>
    </row>
    <row r="89" spans="7:7">
      <c r="G89" s="82"/>
    </row>
    <row r="90" spans="7:7">
      <c r="G90" s="82"/>
    </row>
    <row r="91" spans="7:7">
      <c r="G91" s="82"/>
    </row>
    <row r="92" spans="7:7">
      <c r="G92" s="82"/>
    </row>
    <row r="93" spans="7:7">
      <c r="G93" s="82"/>
    </row>
    <row r="94" spans="7:7">
      <c r="G94" s="82"/>
    </row>
    <row r="95" spans="7:7">
      <c r="G95" s="82"/>
    </row>
    <row r="96" spans="7:7">
      <c r="G96" s="82"/>
    </row>
    <row r="97" spans="7:7">
      <c r="G97" s="82"/>
    </row>
    <row r="98" spans="7:7">
      <c r="G98" s="82"/>
    </row>
    <row r="99" spans="7:7">
      <c r="G99" s="82"/>
    </row>
    <row r="100" spans="7:7">
      <c r="G100" s="82"/>
    </row>
    <row r="101" spans="7:7">
      <c r="G101" s="82"/>
    </row>
    <row r="102" spans="7:7">
      <c r="G102" s="82"/>
    </row>
    <row r="103" spans="7:7">
      <c r="G103" s="82"/>
    </row>
    <row r="104" spans="7:7">
      <c r="G104" s="82"/>
    </row>
    <row r="105" spans="7:7">
      <c r="G105" s="82"/>
    </row>
    <row r="106" spans="7:7">
      <c r="G106" s="82"/>
    </row>
    <row r="107" spans="7:7">
      <c r="G107" s="82"/>
    </row>
    <row r="108" spans="7:7">
      <c r="G108" s="82"/>
    </row>
    <row r="109" spans="7:7">
      <c r="G109" s="82"/>
    </row>
    <row r="110" spans="7:7">
      <c r="G110" s="82"/>
    </row>
    <row r="111" spans="7:7">
      <c r="G111" s="82"/>
    </row>
    <row r="112" spans="7:7">
      <c r="G112" s="82"/>
    </row>
    <row r="113" spans="7:7">
      <c r="G113" s="82"/>
    </row>
    <row r="114" spans="7:7">
      <c r="G114" s="82"/>
    </row>
    <row r="115" spans="7:7">
      <c r="G115" s="82"/>
    </row>
    <row r="116" spans="7:7">
      <c r="G116" s="82"/>
    </row>
    <row r="117" spans="7:7">
      <c r="G117" s="82"/>
    </row>
    <row r="118" spans="7:7">
      <c r="G118" s="82"/>
    </row>
    <row r="119" spans="7:7">
      <c r="G119" s="82"/>
    </row>
    <row r="120" spans="7:7">
      <c r="G120" s="82"/>
    </row>
    <row r="121" spans="7:7">
      <c r="G121" s="82"/>
    </row>
    <row r="122" spans="7:7">
      <c r="G122" s="82"/>
    </row>
    <row r="123" spans="7:7">
      <c r="G123" s="82"/>
    </row>
    <row r="124" spans="7:7">
      <c r="G124" s="82"/>
    </row>
    <row r="125" spans="7:7">
      <c r="G125" s="82"/>
    </row>
    <row r="126" spans="7:7">
      <c r="G126" s="82"/>
    </row>
    <row r="127" spans="7:7">
      <c r="G127" s="82"/>
    </row>
    <row r="128" spans="7:7">
      <c r="G128" s="82"/>
    </row>
    <row r="129" spans="7:7">
      <c r="G129" s="82"/>
    </row>
    <row r="130" spans="7:7">
      <c r="G130" s="82"/>
    </row>
    <row r="131" spans="7:7">
      <c r="G131" s="82"/>
    </row>
    <row r="132" spans="7:7">
      <c r="G132" s="82"/>
    </row>
    <row r="133" spans="7:7">
      <c r="G133" s="82"/>
    </row>
    <row r="134" spans="7:7">
      <c r="G134" s="82"/>
    </row>
    <row r="135" spans="7:7">
      <c r="G135" s="82"/>
    </row>
    <row r="136" spans="7:7">
      <c r="G136" s="82"/>
    </row>
    <row r="137" spans="7:7">
      <c r="G137" s="82"/>
    </row>
    <row r="138" spans="7:7">
      <c r="G138" s="82"/>
    </row>
    <row r="139" spans="7:7">
      <c r="G139" s="82"/>
    </row>
    <row r="140" spans="7:7">
      <c r="G140" s="82"/>
    </row>
    <row r="141" spans="7:7">
      <c r="G141" s="82"/>
    </row>
    <row r="142" spans="7:7">
      <c r="G142" s="82"/>
    </row>
    <row r="143" spans="7:7">
      <c r="G143" s="82"/>
    </row>
    <row r="144" spans="7:7">
      <c r="G144" s="82"/>
    </row>
    <row r="145" spans="7:7">
      <c r="G145" s="82"/>
    </row>
    <row r="146" spans="7:7">
      <c r="G146" s="83"/>
    </row>
  </sheetData>
  <autoFilter xmlns:etc="http://www.wps.cn/officeDocument/2017/etCustomData" ref="D2:H61" etc:filterBottomFollowUsedRange="0">
    <extLst/>
  </autoFilter>
  <sortState ref="D1:K56">
    <sortCondition ref="D2"/>
  </sortState>
  <mergeCells count="2">
    <mergeCell ref="D1:H1"/>
    <mergeCell ref="G39:G4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 tint="0.399975585192419"/>
  </sheetPr>
  <dimension ref="B1:L70"/>
  <sheetViews>
    <sheetView topLeftCell="B8" workbookViewId="0">
      <selection activeCell="K8" sqref="K8"/>
    </sheetView>
  </sheetViews>
  <sheetFormatPr defaultColWidth="9" defaultRowHeight="11.25"/>
  <cols>
    <col min="1" max="1" width="115.875" style="2" customWidth="1"/>
    <col min="2" max="2" width="8.375" style="2" customWidth="1"/>
    <col min="3" max="4" width="20.5" style="2" customWidth="1"/>
    <col min="5" max="5" width="28.375" style="2" customWidth="1"/>
    <col min="6" max="6" width="35.125" style="2" customWidth="1"/>
    <col min="7" max="7" width="6.375" style="2" customWidth="1"/>
    <col min="8" max="8" width="6.5" style="2" customWidth="1"/>
    <col min="9" max="9" width="9" style="52"/>
    <col min="10" max="10" width="5.375" style="4" customWidth="1"/>
    <col min="11" max="16384" width="9" style="2"/>
  </cols>
  <sheetData>
    <row r="1" s="1" customFormat="1" ht="24.75" customHeight="1" spans="2:10">
      <c r="B1" s="5" t="s">
        <v>127</v>
      </c>
      <c r="C1" s="5" t="s">
        <v>128</v>
      </c>
      <c r="D1" s="6" t="s">
        <v>129</v>
      </c>
      <c r="E1" s="6"/>
      <c r="F1" s="6"/>
      <c r="G1" s="6" t="s">
        <v>5</v>
      </c>
      <c r="H1" s="7" t="s">
        <v>130</v>
      </c>
      <c r="I1" s="54"/>
      <c r="J1" s="18"/>
    </row>
    <row r="2" s="1" customFormat="1" ht="15" customHeight="1" spans="2:10">
      <c r="B2" s="5">
        <v>1</v>
      </c>
      <c r="C2" s="5" t="s">
        <v>131</v>
      </c>
      <c r="D2" s="5" t="s">
        <v>132</v>
      </c>
      <c r="E2" s="8" t="s">
        <v>133</v>
      </c>
      <c r="F2" s="8" t="s">
        <v>134</v>
      </c>
      <c r="G2" s="5">
        <v>2</v>
      </c>
      <c r="H2" s="58">
        <v>4.4</v>
      </c>
      <c r="I2" s="54">
        <v>11.6</v>
      </c>
      <c r="J2" s="19">
        <f>I2*1.3106*1.2/6.05</f>
        <v>3.01546314049587</v>
      </c>
    </row>
    <row r="3" s="1" customFormat="1" ht="15" customHeight="1" spans="2:10">
      <c r="B3" s="5">
        <v>2</v>
      </c>
      <c r="C3" s="5" t="s">
        <v>135</v>
      </c>
      <c r="D3" s="5" t="s">
        <v>136</v>
      </c>
      <c r="E3" s="8" t="s">
        <v>137</v>
      </c>
      <c r="F3" s="8" t="s">
        <v>138</v>
      </c>
      <c r="G3" s="5">
        <v>2</v>
      </c>
      <c r="H3" s="58">
        <v>4.2</v>
      </c>
      <c r="I3" s="54">
        <v>10.2</v>
      </c>
      <c r="J3" s="19">
        <f t="shared" ref="J3:J66" si="0">I3*1.3106*1.2/6.05</f>
        <v>2.6515279338843</v>
      </c>
    </row>
    <row r="4" s="1" customFormat="1" ht="15" customHeight="1" spans="2:10">
      <c r="B4" s="5">
        <v>3</v>
      </c>
      <c r="C4" s="5" t="s">
        <v>139</v>
      </c>
      <c r="D4" s="5" t="s">
        <v>140</v>
      </c>
      <c r="E4" s="8" t="s">
        <v>141</v>
      </c>
      <c r="F4" s="8" t="s">
        <v>142</v>
      </c>
      <c r="G4" s="5">
        <v>1</v>
      </c>
      <c r="H4" s="58">
        <v>75</v>
      </c>
      <c r="I4" s="54">
        <v>274</v>
      </c>
      <c r="J4" s="19">
        <f t="shared" si="0"/>
        <v>71.2273190082645</v>
      </c>
    </row>
    <row r="5" s="1" customFormat="1" ht="15" customHeight="1" spans="2:10">
      <c r="B5" s="5">
        <v>4</v>
      </c>
      <c r="C5" s="5" t="s">
        <v>143</v>
      </c>
      <c r="D5" s="11" t="s">
        <v>144</v>
      </c>
      <c r="E5" s="8" t="s">
        <v>145</v>
      </c>
      <c r="F5" s="8" t="s">
        <v>146</v>
      </c>
      <c r="G5" s="5">
        <v>1</v>
      </c>
      <c r="H5" s="58">
        <v>18.8</v>
      </c>
      <c r="I5" s="48">
        <v>94.75</v>
      </c>
      <c r="J5" s="19">
        <f t="shared" si="0"/>
        <v>24.6306148760331</v>
      </c>
    </row>
    <row r="6" s="1" customFormat="1" ht="15" customHeight="1" spans="2:10">
      <c r="B6" s="5">
        <v>5</v>
      </c>
      <c r="C6" s="5" t="s">
        <v>147</v>
      </c>
      <c r="D6" s="5" t="s">
        <v>148</v>
      </c>
      <c r="E6" s="8" t="s">
        <v>149</v>
      </c>
      <c r="F6" s="8" t="s">
        <v>150</v>
      </c>
      <c r="G6" s="5">
        <v>1</v>
      </c>
      <c r="H6" s="58">
        <v>15.8</v>
      </c>
      <c r="I6" s="48">
        <v>53.49</v>
      </c>
      <c r="J6" s="19">
        <f t="shared" si="0"/>
        <v>13.9049244297521</v>
      </c>
    </row>
    <row r="7" s="1" customFormat="1" ht="15" customHeight="1" spans="2:10">
      <c r="B7" s="5">
        <v>6</v>
      </c>
      <c r="C7" s="5" t="s">
        <v>151</v>
      </c>
      <c r="D7" s="5" t="s">
        <v>152</v>
      </c>
      <c r="E7" s="8" t="s">
        <v>153</v>
      </c>
      <c r="F7" s="8" t="s">
        <v>150</v>
      </c>
      <c r="G7" s="5">
        <v>1</v>
      </c>
      <c r="H7" s="58">
        <v>15.8</v>
      </c>
      <c r="I7" s="48">
        <v>53.49</v>
      </c>
      <c r="J7" s="19">
        <f t="shared" si="0"/>
        <v>13.9049244297521</v>
      </c>
    </row>
    <row r="8" s="1" customFormat="1" ht="15" customHeight="1" spans="2:10">
      <c r="B8" s="5">
        <v>7</v>
      </c>
      <c r="C8" s="5" t="s">
        <v>154</v>
      </c>
      <c r="D8" s="5" t="s">
        <v>155</v>
      </c>
      <c r="E8" s="8" t="s">
        <v>156</v>
      </c>
      <c r="F8" s="8" t="s">
        <v>157</v>
      </c>
      <c r="G8" s="5">
        <v>1</v>
      </c>
      <c r="H8" s="58">
        <v>27.2</v>
      </c>
      <c r="I8" s="54">
        <v>67.44</v>
      </c>
      <c r="J8" s="19">
        <f t="shared" si="0"/>
        <v>17.5312788099174</v>
      </c>
    </row>
    <row r="9" s="1" customFormat="1" ht="15" customHeight="1" spans="2:10">
      <c r="B9" s="5">
        <v>9</v>
      </c>
      <c r="C9" s="5" t="s">
        <v>158</v>
      </c>
      <c r="D9" s="5" t="s">
        <v>159</v>
      </c>
      <c r="E9" s="8" t="s">
        <v>160</v>
      </c>
      <c r="F9" s="8" t="s">
        <v>161</v>
      </c>
      <c r="G9" s="5">
        <v>1</v>
      </c>
      <c r="H9" s="58">
        <v>0.8</v>
      </c>
      <c r="I9" s="54">
        <v>4.89</v>
      </c>
      <c r="J9" s="19">
        <f t="shared" si="0"/>
        <v>1.27117368595041</v>
      </c>
    </row>
    <row r="10" s="1" customFormat="1" ht="15" customHeight="1" spans="2:10">
      <c r="B10" s="5">
        <v>10</v>
      </c>
      <c r="C10" s="5" t="s">
        <v>162</v>
      </c>
      <c r="D10" s="5" t="s">
        <v>163</v>
      </c>
      <c r="E10" s="8" t="s">
        <v>164</v>
      </c>
      <c r="F10" s="8" t="s">
        <v>165</v>
      </c>
      <c r="G10" s="5">
        <v>1</v>
      </c>
      <c r="H10" s="58">
        <v>0.8</v>
      </c>
      <c r="I10" s="54">
        <v>2.7</v>
      </c>
      <c r="J10" s="19">
        <f t="shared" si="0"/>
        <v>0.701875041322314</v>
      </c>
    </row>
    <row r="11" s="1" customFormat="1" ht="15" customHeight="1" spans="2:10">
      <c r="B11" s="5">
        <v>11</v>
      </c>
      <c r="C11" s="5" t="s">
        <v>166</v>
      </c>
      <c r="D11" s="5" t="s">
        <v>167</v>
      </c>
      <c r="E11" s="8" t="s">
        <v>168</v>
      </c>
      <c r="F11" s="8" t="s">
        <v>165</v>
      </c>
      <c r="G11" s="5">
        <v>1</v>
      </c>
      <c r="H11" s="58">
        <v>0.8</v>
      </c>
      <c r="I11" s="54">
        <v>2.7</v>
      </c>
      <c r="J11" s="19">
        <f t="shared" si="0"/>
        <v>0.701875041322314</v>
      </c>
    </row>
    <row r="12" s="1" customFormat="1" ht="15" customHeight="1" spans="2:10">
      <c r="B12" s="5">
        <v>12</v>
      </c>
      <c r="C12" s="5" t="s">
        <v>169</v>
      </c>
      <c r="D12" s="5" t="s">
        <v>170</v>
      </c>
      <c r="E12" s="8" t="s">
        <v>171</v>
      </c>
      <c r="F12" s="8" t="s">
        <v>172</v>
      </c>
      <c r="G12" s="5">
        <v>1</v>
      </c>
      <c r="H12" s="58">
        <v>5.7</v>
      </c>
      <c r="I12" s="54">
        <v>11.78</v>
      </c>
      <c r="J12" s="19">
        <f t="shared" si="0"/>
        <v>3.06225480991736</v>
      </c>
    </row>
    <row r="13" s="1" customFormat="1" ht="15" customHeight="1" spans="2:10">
      <c r="B13" s="5">
        <v>14</v>
      </c>
      <c r="C13" s="5" t="s">
        <v>173</v>
      </c>
      <c r="D13" s="5" t="s">
        <v>174</v>
      </c>
      <c r="E13" s="8" t="s">
        <v>175</v>
      </c>
      <c r="F13" s="8" t="s">
        <v>176</v>
      </c>
      <c r="G13" s="5">
        <v>2</v>
      </c>
      <c r="H13" s="58">
        <v>7</v>
      </c>
      <c r="I13" s="48">
        <v>26.02</v>
      </c>
      <c r="J13" s="19">
        <f t="shared" si="0"/>
        <v>6.76399576859504</v>
      </c>
    </row>
    <row r="14" s="1" customFormat="1" ht="15" customHeight="1" spans="2:10">
      <c r="B14" s="5">
        <v>15</v>
      </c>
      <c r="C14" s="5" t="s">
        <v>177</v>
      </c>
      <c r="D14" s="5" t="s">
        <v>178</v>
      </c>
      <c r="E14" s="8" t="s">
        <v>179</v>
      </c>
      <c r="F14" s="8" t="s">
        <v>172</v>
      </c>
      <c r="G14" s="5">
        <v>1</v>
      </c>
      <c r="H14" s="58">
        <v>5.7</v>
      </c>
      <c r="I14" s="54">
        <v>11.78</v>
      </c>
      <c r="J14" s="19">
        <f t="shared" si="0"/>
        <v>3.06225480991736</v>
      </c>
    </row>
    <row r="15" s="1" customFormat="1" ht="15" customHeight="1" spans="2:12">
      <c r="B15" s="5">
        <v>16</v>
      </c>
      <c r="C15" s="5" t="s">
        <v>180</v>
      </c>
      <c r="D15" s="59" t="s">
        <v>181</v>
      </c>
      <c r="E15" s="59" t="s">
        <v>182</v>
      </c>
      <c r="F15" s="59" t="s">
        <v>183</v>
      </c>
      <c r="G15" s="5">
        <v>1</v>
      </c>
      <c r="H15" s="58">
        <v>6.8</v>
      </c>
      <c r="I15" s="55">
        <v>46.3</v>
      </c>
      <c r="J15" s="19">
        <f t="shared" si="0"/>
        <v>12.0358571900826</v>
      </c>
      <c r="K15" s="60"/>
      <c r="L15" s="60"/>
    </row>
    <row r="16" s="1" customFormat="1" ht="15" customHeight="1" spans="2:10">
      <c r="B16" s="5">
        <v>17</v>
      </c>
      <c r="C16" s="5" t="s">
        <v>184</v>
      </c>
      <c r="D16" s="5" t="s">
        <v>185</v>
      </c>
      <c r="E16" s="8" t="s">
        <v>186</v>
      </c>
      <c r="F16" s="8" t="s">
        <v>187</v>
      </c>
      <c r="G16" s="5">
        <v>1</v>
      </c>
      <c r="H16" s="58">
        <v>5.3</v>
      </c>
      <c r="I16" s="48">
        <v>14.15</v>
      </c>
      <c r="J16" s="19">
        <f t="shared" si="0"/>
        <v>3.67834512396694</v>
      </c>
    </row>
    <row r="17" s="1" customFormat="1" ht="15" customHeight="1" spans="2:10">
      <c r="B17" s="5">
        <v>18</v>
      </c>
      <c r="C17" s="5" t="s">
        <v>188</v>
      </c>
      <c r="D17" s="5" t="s">
        <v>189</v>
      </c>
      <c r="E17" s="8" t="s">
        <v>190</v>
      </c>
      <c r="F17" s="8" t="s">
        <v>191</v>
      </c>
      <c r="G17" s="5">
        <v>1</v>
      </c>
      <c r="H17" s="58">
        <v>5.3</v>
      </c>
      <c r="I17" s="48">
        <v>14.65</v>
      </c>
      <c r="J17" s="19">
        <f t="shared" si="0"/>
        <v>3.80832198347107</v>
      </c>
    </row>
    <row r="18" s="1" customFormat="1" ht="15" customHeight="1" spans="2:10">
      <c r="B18" s="5">
        <v>19</v>
      </c>
      <c r="C18" s="5" t="s">
        <v>192</v>
      </c>
      <c r="D18" s="5" t="s">
        <v>193</v>
      </c>
      <c r="E18" s="8" t="s">
        <v>194</v>
      </c>
      <c r="F18" s="8" t="s">
        <v>176</v>
      </c>
      <c r="G18" s="5">
        <v>2</v>
      </c>
      <c r="H18" s="58">
        <v>4.3</v>
      </c>
      <c r="I18" s="48">
        <v>26.38</v>
      </c>
      <c r="J18" s="19">
        <f t="shared" si="0"/>
        <v>6.85757910743802</v>
      </c>
    </row>
    <row r="19" s="1" customFormat="1" ht="15" customHeight="1" spans="2:10">
      <c r="B19" s="5">
        <v>20</v>
      </c>
      <c r="C19" s="5" t="s">
        <v>195</v>
      </c>
      <c r="D19" s="11" t="s">
        <v>196</v>
      </c>
      <c r="E19" s="8" t="s">
        <v>197</v>
      </c>
      <c r="F19" s="8" t="s">
        <v>198</v>
      </c>
      <c r="G19" s="5">
        <v>1</v>
      </c>
      <c r="H19" s="58">
        <v>5.7</v>
      </c>
      <c r="I19" s="55">
        <v>41.5</v>
      </c>
      <c r="J19" s="19">
        <f t="shared" si="0"/>
        <v>10.788079338843</v>
      </c>
    </row>
    <row r="20" s="1" customFormat="1" ht="15" customHeight="1" spans="2:10">
      <c r="B20" s="5">
        <v>21</v>
      </c>
      <c r="C20" s="5" t="s">
        <v>199</v>
      </c>
      <c r="D20" s="11" t="s">
        <v>200</v>
      </c>
      <c r="E20" s="8" t="s">
        <v>201</v>
      </c>
      <c r="F20" s="8" t="s">
        <v>202</v>
      </c>
      <c r="G20" s="5">
        <v>1</v>
      </c>
      <c r="H20" s="58">
        <v>22.6</v>
      </c>
      <c r="I20" s="55">
        <v>89.79</v>
      </c>
      <c r="J20" s="19">
        <f t="shared" si="0"/>
        <v>23.3412444297521</v>
      </c>
    </row>
    <row r="21" s="1" customFormat="1" ht="15" customHeight="1" spans="2:10">
      <c r="B21" s="5">
        <v>22</v>
      </c>
      <c r="C21" s="5" t="s">
        <v>203</v>
      </c>
      <c r="D21" s="11" t="s">
        <v>204</v>
      </c>
      <c r="E21" s="8" t="s">
        <v>205</v>
      </c>
      <c r="F21" s="8" t="s">
        <v>206</v>
      </c>
      <c r="G21" s="5">
        <v>1</v>
      </c>
      <c r="H21" s="58">
        <v>40.6</v>
      </c>
      <c r="I21" s="48">
        <v>193.43</v>
      </c>
      <c r="J21" s="19">
        <f t="shared" si="0"/>
        <v>50.2828478677686</v>
      </c>
    </row>
    <row r="22" s="1" customFormat="1" ht="15" customHeight="1" spans="2:10">
      <c r="B22" s="5">
        <v>23</v>
      </c>
      <c r="C22" s="5" t="s">
        <v>207</v>
      </c>
      <c r="D22" s="11" t="s">
        <v>208</v>
      </c>
      <c r="E22" s="8" t="s">
        <v>209</v>
      </c>
      <c r="F22" s="8" t="s">
        <v>210</v>
      </c>
      <c r="G22" s="5">
        <v>1</v>
      </c>
      <c r="H22" s="58">
        <v>43.9</v>
      </c>
      <c r="I22" s="55">
        <v>143.47</v>
      </c>
      <c r="J22" s="19">
        <f t="shared" si="0"/>
        <v>37.2955600661157</v>
      </c>
    </row>
    <row r="23" s="1" customFormat="1" ht="15" customHeight="1" spans="2:10">
      <c r="B23" s="5">
        <v>25</v>
      </c>
      <c r="C23" s="5" t="s">
        <v>211</v>
      </c>
      <c r="D23" s="5" t="s">
        <v>212</v>
      </c>
      <c r="E23" s="8" t="s">
        <v>213</v>
      </c>
      <c r="F23" s="8" t="s">
        <v>214</v>
      </c>
      <c r="G23" s="5">
        <v>1</v>
      </c>
      <c r="H23" s="58">
        <v>3.5</v>
      </c>
      <c r="I23" s="54">
        <v>15.18</v>
      </c>
      <c r="J23" s="19">
        <f t="shared" si="0"/>
        <v>3.94609745454545</v>
      </c>
    </row>
    <row r="24" s="1" customFormat="1" ht="15" customHeight="1" spans="2:10">
      <c r="B24" s="5">
        <v>26</v>
      </c>
      <c r="C24" s="5" t="s">
        <v>215</v>
      </c>
      <c r="D24" s="5" t="s">
        <v>216</v>
      </c>
      <c r="E24" s="8" t="s">
        <v>217</v>
      </c>
      <c r="F24" s="8" t="s">
        <v>218</v>
      </c>
      <c r="G24" s="5">
        <v>2</v>
      </c>
      <c r="H24" s="58">
        <v>2.2</v>
      </c>
      <c r="I24" s="48">
        <v>7.79</v>
      </c>
      <c r="J24" s="19">
        <f t="shared" si="0"/>
        <v>2.02503947107438</v>
      </c>
    </row>
    <row r="25" s="1" customFormat="1" ht="15" customHeight="1" spans="2:10">
      <c r="B25" s="5">
        <v>27</v>
      </c>
      <c r="C25" s="5" t="s">
        <v>219</v>
      </c>
      <c r="D25" s="11" t="s">
        <v>220</v>
      </c>
      <c r="E25" s="8" t="s">
        <v>221</v>
      </c>
      <c r="F25" s="8" t="s">
        <v>202</v>
      </c>
      <c r="G25" s="5">
        <v>1</v>
      </c>
      <c r="H25" s="58">
        <v>22.6</v>
      </c>
      <c r="I25" s="55">
        <v>88.99</v>
      </c>
      <c r="J25" s="19">
        <f t="shared" si="0"/>
        <v>23.1332814545455</v>
      </c>
    </row>
    <row r="26" s="1" customFormat="1" ht="15" customHeight="1" spans="2:10">
      <c r="B26" s="5">
        <v>28</v>
      </c>
      <c r="C26" s="5" t="s">
        <v>222</v>
      </c>
      <c r="D26" s="5" t="s">
        <v>223</v>
      </c>
      <c r="E26" s="8" t="s">
        <v>224</v>
      </c>
      <c r="F26" s="8" t="s">
        <v>225</v>
      </c>
      <c r="G26" s="5">
        <v>1</v>
      </c>
      <c r="H26" s="58">
        <v>8</v>
      </c>
      <c r="I26" s="54">
        <v>43.13</v>
      </c>
      <c r="J26" s="19">
        <f t="shared" si="0"/>
        <v>11.2118039008264</v>
      </c>
    </row>
    <row r="27" s="1" customFormat="1" ht="15" customHeight="1" spans="2:10">
      <c r="B27" s="5">
        <v>29</v>
      </c>
      <c r="C27" s="5" t="s">
        <v>12</v>
      </c>
      <c r="D27" s="5" t="s">
        <v>226</v>
      </c>
      <c r="E27" s="8" t="s">
        <v>227</v>
      </c>
      <c r="F27" s="8" t="s">
        <v>225</v>
      </c>
      <c r="G27" s="5">
        <v>1</v>
      </c>
      <c r="H27" s="58">
        <v>5.5</v>
      </c>
      <c r="I27" s="54">
        <v>29.38</v>
      </c>
      <c r="J27" s="19">
        <f t="shared" si="0"/>
        <v>7.63744026446281</v>
      </c>
    </row>
    <row r="28" s="1" customFormat="1" ht="15" customHeight="1" spans="2:10">
      <c r="B28" s="5">
        <v>30</v>
      </c>
      <c r="C28" s="5" t="s">
        <v>228</v>
      </c>
      <c r="D28" s="5" t="s">
        <v>229</v>
      </c>
      <c r="E28" s="8" t="s">
        <v>230</v>
      </c>
      <c r="F28" s="8" t="s">
        <v>214</v>
      </c>
      <c r="G28" s="5">
        <v>1</v>
      </c>
      <c r="H28" s="58">
        <v>3.5</v>
      </c>
      <c r="I28" s="54">
        <v>15.74</v>
      </c>
      <c r="J28" s="19">
        <f t="shared" si="0"/>
        <v>4.09167153719008</v>
      </c>
    </row>
    <row r="29" s="1" customFormat="1" ht="15" customHeight="1" spans="2:10">
      <c r="B29" s="5">
        <v>31</v>
      </c>
      <c r="C29" s="5" t="s">
        <v>231</v>
      </c>
      <c r="D29" s="5" t="s">
        <v>232</v>
      </c>
      <c r="E29" s="8" t="s">
        <v>233</v>
      </c>
      <c r="F29" s="8" t="s">
        <v>234</v>
      </c>
      <c r="G29" s="5">
        <v>2</v>
      </c>
      <c r="H29" s="58">
        <v>2.5</v>
      </c>
      <c r="I29" s="54">
        <v>7.3</v>
      </c>
      <c r="J29" s="19">
        <f t="shared" si="0"/>
        <v>1.89766214876033</v>
      </c>
    </row>
    <row r="30" s="1" customFormat="1" ht="15" customHeight="1" spans="2:10">
      <c r="B30" s="5">
        <v>32</v>
      </c>
      <c r="C30" s="5" t="s">
        <v>235</v>
      </c>
      <c r="D30" s="5" t="s">
        <v>236</v>
      </c>
      <c r="E30" s="8" t="s">
        <v>237</v>
      </c>
      <c r="F30" s="8" t="s">
        <v>238</v>
      </c>
      <c r="G30" s="5">
        <v>2</v>
      </c>
      <c r="H30" s="58">
        <v>2.5</v>
      </c>
      <c r="I30" s="54">
        <v>6.62</v>
      </c>
      <c r="J30" s="19">
        <f t="shared" si="0"/>
        <v>1.72089361983471</v>
      </c>
    </row>
    <row r="31" s="1" customFormat="1" ht="15" customHeight="1" spans="2:10">
      <c r="B31" s="5">
        <v>33</v>
      </c>
      <c r="C31" s="5" t="s">
        <v>239</v>
      </c>
      <c r="D31" s="5" t="s">
        <v>240</v>
      </c>
      <c r="E31" s="8" t="s">
        <v>241</v>
      </c>
      <c r="F31" s="8" t="s">
        <v>242</v>
      </c>
      <c r="G31" s="5">
        <v>2</v>
      </c>
      <c r="H31" s="58">
        <v>2.3</v>
      </c>
      <c r="I31" s="54">
        <v>6.87</v>
      </c>
      <c r="J31" s="19">
        <f t="shared" si="0"/>
        <v>1.78588204958678</v>
      </c>
    </row>
    <row r="32" s="1" customFormat="1" ht="15" customHeight="1" spans="2:10">
      <c r="B32" s="5">
        <v>34</v>
      </c>
      <c r="C32" s="5" t="s">
        <v>243</v>
      </c>
      <c r="D32" s="5" t="s">
        <v>244</v>
      </c>
      <c r="E32" s="8" t="s">
        <v>245</v>
      </c>
      <c r="F32" s="8" t="s">
        <v>246</v>
      </c>
      <c r="G32" s="5">
        <v>2</v>
      </c>
      <c r="H32" s="58">
        <v>12.9</v>
      </c>
      <c r="I32" s="48">
        <v>55.28</v>
      </c>
      <c r="J32" s="19">
        <f t="shared" si="0"/>
        <v>14.3702415867769</v>
      </c>
    </row>
    <row r="33" s="1" customFormat="1" ht="15" customHeight="1" spans="2:10">
      <c r="B33" s="5">
        <v>35</v>
      </c>
      <c r="C33" s="5" t="s">
        <v>247</v>
      </c>
      <c r="D33" s="5" t="s">
        <v>248</v>
      </c>
      <c r="E33" s="8" t="s">
        <v>249</v>
      </c>
      <c r="F33" s="8" t="s">
        <v>238</v>
      </c>
      <c r="G33" s="5">
        <v>2</v>
      </c>
      <c r="H33" s="58">
        <v>2.5</v>
      </c>
      <c r="I33" s="54">
        <v>6.62</v>
      </c>
      <c r="J33" s="19">
        <f t="shared" si="0"/>
        <v>1.72089361983471</v>
      </c>
    </row>
    <row r="34" s="1" customFormat="1" ht="15" customHeight="1" spans="2:10">
      <c r="B34" s="5">
        <v>36</v>
      </c>
      <c r="C34" s="5" t="s">
        <v>250</v>
      </c>
      <c r="D34" s="5" t="s">
        <v>251</v>
      </c>
      <c r="E34" s="8" t="s">
        <v>252</v>
      </c>
      <c r="F34" s="8" t="s">
        <v>253</v>
      </c>
      <c r="G34" s="5">
        <v>4</v>
      </c>
      <c r="H34" s="58">
        <v>0.3</v>
      </c>
      <c r="I34" s="54">
        <v>0.367</v>
      </c>
      <c r="J34" s="19">
        <f t="shared" si="0"/>
        <v>0.095403014876033</v>
      </c>
    </row>
    <row r="35" s="1" customFormat="1" ht="15" customHeight="1" spans="2:10">
      <c r="B35" s="5">
        <v>37</v>
      </c>
      <c r="C35" s="5" t="s">
        <v>254</v>
      </c>
      <c r="D35" s="5" t="s">
        <v>255</v>
      </c>
      <c r="E35" s="8" t="s">
        <v>256</v>
      </c>
      <c r="F35" s="8" t="s">
        <v>257</v>
      </c>
      <c r="G35" s="5">
        <v>2</v>
      </c>
      <c r="H35" s="58">
        <v>2</v>
      </c>
      <c r="I35" s="54">
        <v>5.55</v>
      </c>
      <c r="J35" s="19">
        <f t="shared" si="0"/>
        <v>1.44274314049587</v>
      </c>
    </row>
    <row r="36" s="1" customFormat="1" ht="15" customHeight="1" spans="2:10">
      <c r="B36" s="5">
        <v>38</v>
      </c>
      <c r="C36" s="5" t="s">
        <v>258</v>
      </c>
      <c r="D36" s="5" t="s">
        <v>259</v>
      </c>
      <c r="E36" s="8" t="s">
        <v>260</v>
      </c>
      <c r="F36" s="8" t="s">
        <v>261</v>
      </c>
      <c r="G36" s="5">
        <v>2</v>
      </c>
      <c r="H36" s="58">
        <v>5.2</v>
      </c>
      <c r="I36" s="48">
        <v>20.86</v>
      </c>
      <c r="J36" s="19">
        <f t="shared" si="0"/>
        <v>5.4226345785124</v>
      </c>
    </row>
    <row r="37" s="1" customFormat="1" ht="15" customHeight="1" spans="2:10">
      <c r="B37" s="5">
        <v>39</v>
      </c>
      <c r="C37" s="5" t="s">
        <v>262</v>
      </c>
      <c r="D37" s="5" t="s">
        <v>263</v>
      </c>
      <c r="E37" s="8" t="s">
        <v>264</v>
      </c>
      <c r="F37" s="8" t="s">
        <v>265</v>
      </c>
      <c r="G37" s="5">
        <v>2</v>
      </c>
      <c r="H37" s="58">
        <v>3.9</v>
      </c>
      <c r="I37" s="55">
        <v>20.5</v>
      </c>
      <c r="J37" s="19">
        <f t="shared" si="0"/>
        <v>5.32905123966942</v>
      </c>
    </row>
    <row r="38" s="1" customFormat="1" ht="15" customHeight="1" spans="2:10">
      <c r="B38" s="5">
        <v>40</v>
      </c>
      <c r="C38" s="5" t="s">
        <v>266</v>
      </c>
      <c r="D38" s="5" t="s">
        <v>267</v>
      </c>
      <c r="E38" s="8" t="s">
        <v>268</v>
      </c>
      <c r="F38" s="8" t="s">
        <v>269</v>
      </c>
      <c r="G38" s="10">
        <v>4</v>
      </c>
      <c r="H38" s="58">
        <v>0.2</v>
      </c>
      <c r="I38" s="54">
        <v>0.42</v>
      </c>
      <c r="J38" s="19">
        <f t="shared" si="0"/>
        <v>0.109180561983471</v>
      </c>
    </row>
    <row r="39" s="1" customFormat="1" ht="15" customHeight="1" spans="2:12">
      <c r="B39" s="5">
        <v>41</v>
      </c>
      <c r="C39" s="5" t="s">
        <v>270</v>
      </c>
      <c r="D39" s="5" t="s">
        <v>271</v>
      </c>
      <c r="E39" s="8" t="s">
        <v>272</v>
      </c>
      <c r="F39" s="8" t="s">
        <v>273</v>
      </c>
      <c r="G39" s="5">
        <v>1</v>
      </c>
      <c r="H39" s="58">
        <v>2.1</v>
      </c>
      <c r="I39" s="54">
        <v>9.7</v>
      </c>
      <c r="J39" s="19">
        <f t="shared" si="0"/>
        <v>2.52155107438016</v>
      </c>
      <c r="K39" s="2"/>
      <c r="L39" s="2"/>
    </row>
    <row r="40" s="1" customFormat="1" ht="15" customHeight="1" spans="2:12">
      <c r="B40" s="5">
        <v>42</v>
      </c>
      <c r="C40" s="5" t="s">
        <v>274</v>
      </c>
      <c r="D40" s="5" t="s">
        <v>275</v>
      </c>
      <c r="E40" s="8" t="s">
        <v>276</v>
      </c>
      <c r="F40" s="8" t="s">
        <v>273</v>
      </c>
      <c r="G40" s="5">
        <v>1</v>
      </c>
      <c r="H40" s="58">
        <v>2.1</v>
      </c>
      <c r="I40" s="54">
        <v>9.7</v>
      </c>
      <c r="J40" s="19">
        <f t="shared" si="0"/>
        <v>2.52155107438016</v>
      </c>
      <c r="K40" s="2"/>
      <c r="L40" s="2"/>
    </row>
    <row r="41" s="1" customFormat="1" ht="15" customHeight="1" spans="2:12">
      <c r="B41" s="5">
        <v>43</v>
      </c>
      <c r="C41" s="5" t="s">
        <v>277</v>
      </c>
      <c r="D41" s="5" t="s">
        <v>278</v>
      </c>
      <c r="E41" s="8" t="s">
        <v>279</v>
      </c>
      <c r="F41" s="8" t="s">
        <v>280</v>
      </c>
      <c r="G41" s="5">
        <v>1</v>
      </c>
      <c r="H41" s="58">
        <v>16.5</v>
      </c>
      <c r="I41" s="54">
        <v>61.01</v>
      </c>
      <c r="J41" s="19">
        <f t="shared" si="0"/>
        <v>15.8597763966942</v>
      </c>
      <c r="K41" s="2"/>
      <c r="L41" s="2"/>
    </row>
    <row r="42" s="1" customFormat="1" ht="15" customHeight="1" spans="2:12">
      <c r="B42" s="5">
        <v>44</v>
      </c>
      <c r="C42" s="5" t="s">
        <v>281</v>
      </c>
      <c r="D42" s="5" t="s">
        <v>282</v>
      </c>
      <c r="E42" s="8" t="s">
        <v>283</v>
      </c>
      <c r="F42" s="8" t="s">
        <v>284</v>
      </c>
      <c r="G42" s="5">
        <v>1</v>
      </c>
      <c r="H42" s="58">
        <v>1</v>
      </c>
      <c r="I42" s="54">
        <v>2.58</v>
      </c>
      <c r="J42" s="19">
        <f t="shared" si="0"/>
        <v>0.670680595041322</v>
      </c>
      <c r="K42" s="2"/>
      <c r="L42" s="2"/>
    </row>
    <row r="43" s="1" customFormat="1" ht="15" customHeight="1" spans="2:12">
      <c r="B43" s="5">
        <v>45</v>
      </c>
      <c r="C43" s="5" t="s">
        <v>285</v>
      </c>
      <c r="D43" s="5" t="s">
        <v>286</v>
      </c>
      <c r="E43" s="8" t="s">
        <v>287</v>
      </c>
      <c r="F43" s="8" t="s">
        <v>288</v>
      </c>
      <c r="G43" s="5">
        <v>1</v>
      </c>
      <c r="H43" s="58">
        <v>1.7</v>
      </c>
      <c r="I43" s="54">
        <v>6.57</v>
      </c>
      <c r="J43" s="19">
        <f t="shared" si="0"/>
        <v>1.7078959338843</v>
      </c>
      <c r="K43" s="2"/>
      <c r="L43" s="2"/>
    </row>
    <row r="44" s="1" customFormat="1" ht="15" customHeight="1" spans="2:12">
      <c r="B44" s="5">
        <v>46</v>
      </c>
      <c r="C44" s="5" t="s">
        <v>289</v>
      </c>
      <c r="D44" s="5" t="s">
        <v>290</v>
      </c>
      <c r="E44" s="8" t="s">
        <v>291</v>
      </c>
      <c r="F44" s="8" t="s">
        <v>292</v>
      </c>
      <c r="G44" s="5">
        <v>3</v>
      </c>
      <c r="H44" s="58">
        <v>9</v>
      </c>
      <c r="I44" s="54">
        <v>35.68</v>
      </c>
      <c r="J44" s="19">
        <f t="shared" si="0"/>
        <v>9.27514869421488</v>
      </c>
      <c r="K44" s="2"/>
      <c r="L44" s="2"/>
    </row>
    <row r="45" s="1" customFormat="1" ht="15" customHeight="1" spans="2:12">
      <c r="B45" s="5">
        <v>47</v>
      </c>
      <c r="C45" s="5" t="s">
        <v>293</v>
      </c>
      <c r="D45" s="5" t="s">
        <v>294</v>
      </c>
      <c r="E45" s="8" t="s">
        <v>295</v>
      </c>
      <c r="F45" s="8" t="s">
        <v>284</v>
      </c>
      <c r="G45" s="5">
        <v>1</v>
      </c>
      <c r="H45" s="58">
        <v>1</v>
      </c>
      <c r="I45" s="54">
        <v>2.53</v>
      </c>
      <c r="J45" s="19">
        <f t="shared" si="0"/>
        <v>0.657682909090909</v>
      </c>
      <c r="K45" s="2"/>
      <c r="L45" s="2"/>
    </row>
    <row r="46" s="1" customFormat="1" ht="15" customHeight="1" spans="2:12">
      <c r="B46" s="5">
        <v>48</v>
      </c>
      <c r="C46" s="5" t="s">
        <v>296</v>
      </c>
      <c r="D46" s="11" t="s">
        <v>297</v>
      </c>
      <c r="E46" s="8" t="s">
        <v>298</v>
      </c>
      <c r="F46" s="8" t="s">
        <v>299</v>
      </c>
      <c r="G46" s="5">
        <v>1</v>
      </c>
      <c r="H46" s="58">
        <v>10.2</v>
      </c>
      <c r="I46" s="48">
        <v>51.36</v>
      </c>
      <c r="J46" s="19">
        <f t="shared" si="0"/>
        <v>13.3512230082645</v>
      </c>
      <c r="K46" s="2"/>
      <c r="L46" s="2"/>
    </row>
    <row r="47" s="1" customFormat="1" ht="15" customHeight="1" spans="2:12">
      <c r="B47" s="5">
        <v>49</v>
      </c>
      <c r="C47" s="5" t="s">
        <v>300</v>
      </c>
      <c r="D47" s="5" t="s">
        <v>301</v>
      </c>
      <c r="E47" s="8" t="s">
        <v>302</v>
      </c>
      <c r="F47" s="8" t="s">
        <v>303</v>
      </c>
      <c r="G47" s="5">
        <v>1</v>
      </c>
      <c r="H47" s="58">
        <v>37.2</v>
      </c>
      <c r="I47" s="54">
        <v>209</v>
      </c>
      <c r="J47" s="19">
        <f t="shared" si="0"/>
        <v>54.3303272727273</v>
      </c>
      <c r="K47" s="2"/>
      <c r="L47" s="2"/>
    </row>
    <row r="48" s="1" customFormat="1" ht="15" customHeight="1" spans="2:12">
      <c r="B48" s="5">
        <v>50</v>
      </c>
      <c r="C48" s="5" t="s">
        <v>304</v>
      </c>
      <c r="D48" s="5" t="s">
        <v>305</v>
      </c>
      <c r="E48" s="8" t="s">
        <v>306</v>
      </c>
      <c r="F48" s="8" t="s">
        <v>307</v>
      </c>
      <c r="G48" s="5">
        <v>1</v>
      </c>
      <c r="H48" s="58">
        <v>1.2</v>
      </c>
      <c r="I48" s="54">
        <v>9</v>
      </c>
      <c r="J48" s="19">
        <f t="shared" si="0"/>
        <v>2.33958347107438</v>
      </c>
      <c r="K48" s="2"/>
      <c r="L48" s="2"/>
    </row>
    <row r="49" s="1" customFormat="1" ht="15" customHeight="1" spans="2:12">
      <c r="B49" s="5">
        <v>51</v>
      </c>
      <c r="C49" s="5" t="s">
        <v>308</v>
      </c>
      <c r="D49" s="5" t="s">
        <v>309</v>
      </c>
      <c r="E49" s="8" t="s">
        <v>310</v>
      </c>
      <c r="F49" s="8" t="s">
        <v>311</v>
      </c>
      <c r="G49" s="5">
        <v>1</v>
      </c>
      <c r="H49" s="58">
        <v>10.7</v>
      </c>
      <c r="I49" s="54">
        <v>39.59</v>
      </c>
      <c r="J49" s="19">
        <f t="shared" si="0"/>
        <v>10.2915677355372</v>
      </c>
      <c r="K49" s="2"/>
      <c r="L49" s="2"/>
    </row>
    <row r="50" s="1" customFormat="1" ht="15" customHeight="1" spans="2:12">
      <c r="B50" s="5">
        <v>52</v>
      </c>
      <c r="C50" s="5" t="s">
        <v>312</v>
      </c>
      <c r="D50" s="5" t="s">
        <v>313</v>
      </c>
      <c r="E50" s="8" t="s">
        <v>314</v>
      </c>
      <c r="F50" s="8" t="s">
        <v>315</v>
      </c>
      <c r="G50" s="5">
        <v>2</v>
      </c>
      <c r="H50" s="58">
        <v>8.5</v>
      </c>
      <c r="I50" s="54">
        <v>40.37</v>
      </c>
      <c r="J50" s="19">
        <f t="shared" si="0"/>
        <v>10.4943316363636</v>
      </c>
      <c r="K50" s="2"/>
      <c r="L50" s="2"/>
    </row>
    <row r="51" s="1" customFormat="1" ht="15" customHeight="1" spans="2:12">
      <c r="B51" s="5">
        <v>53</v>
      </c>
      <c r="C51" s="5" t="s">
        <v>316</v>
      </c>
      <c r="D51" s="5" t="s">
        <v>317</v>
      </c>
      <c r="E51" s="8" t="s">
        <v>318</v>
      </c>
      <c r="F51" s="8" t="s">
        <v>319</v>
      </c>
      <c r="G51" s="5">
        <v>1</v>
      </c>
      <c r="H51" s="58">
        <v>1</v>
      </c>
      <c r="I51" s="54">
        <v>3.06</v>
      </c>
      <c r="J51" s="19">
        <f t="shared" si="0"/>
        <v>0.795458380165289</v>
      </c>
      <c r="K51" s="2"/>
      <c r="L51" s="2"/>
    </row>
    <row r="52" s="1" customFormat="1" ht="15" customHeight="1" spans="2:12">
      <c r="B52" s="5">
        <v>54</v>
      </c>
      <c r="C52" s="5" t="s">
        <v>320</v>
      </c>
      <c r="D52" s="11" t="s">
        <v>321</v>
      </c>
      <c r="E52" s="8" t="s">
        <v>322</v>
      </c>
      <c r="F52" s="8" t="s">
        <v>323</v>
      </c>
      <c r="G52" s="5">
        <v>2</v>
      </c>
      <c r="H52" s="58">
        <v>0.1</v>
      </c>
      <c r="I52" s="54">
        <v>0.46</v>
      </c>
      <c r="J52" s="19">
        <f t="shared" si="0"/>
        <v>0.119578710743802</v>
      </c>
      <c r="K52" s="2"/>
      <c r="L52" s="2"/>
    </row>
    <row r="53" s="1" customFormat="1" ht="15" customHeight="1" spans="2:12">
      <c r="B53" s="5">
        <v>55</v>
      </c>
      <c r="C53" s="5" t="s">
        <v>14</v>
      </c>
      <c r="D53" s="5" t="s">
        <v>324</v>
      </c>
      <c r="E53" s="8" t="s">
        <v>325</v>
      </c>
      <c r="F53" s="8" t="s">
        <v>326</v>
      </c>
      <c r="G53" s="5">
        <v>1</v>
      </c>
      <c r="H53" s="58">
        <v>2</v>
      </c>
      <c r="I53" s="54">
        <v>5.6</v>
      </c>
      <c r="J53" s="19">
        <f t="shared" si="0"/>
        <v>1.45574082644628</v>
      </c>
      <c r="K53" s="2"/>
      <c r="L53" s="2"/>
    </row>
    <row r="54" s="1" customFormat="1" ht="15" customHeight="1" spans="2:12">
      <c r="B54" s="5">
        <v>56</v>
      </c>
      <c r="C54" s="5" t="s">
        <v>327</v>
      </c>
      <c r="D54" s="5" t="s">
        <v>328</v>
      </c>
      <c r="E54" s="8" t="s">
        <v>329</v>
      </c>
      <c r="F54" s="8" t="s">
        <v>330</v>
      </c>
      <c r="G54" s="5">
        <v>1</v>
      </c>
      <c r="H54" s="58">
        <v>1</v>
      </c>
      <c r="I54" s="48">
        <v>3.69</v>
      </c>
      <c r="J54" s="19">
        <f t="shared" si="0"/>
        <v>0.959229223140496</v>
      </c>
      <c r="K54" s="2"/>
      <c r="L54" s="2"/>
    </row>
    <row r="55" s="1" customFormat="1" ht="15" customHeight="1" spans="2:12">
      <c r="B55" s="5">
        <v>57</v>
      </c>
      <c r="C55" s="5" t="s">
        <v>331</v>
      </c>
      <c r="D55" s="5" t="s">
        <v>332</v>
      </c>
      <c r="E55" s="8" t="s">
        <v>333</v>
      </c>
      <c r="F55" s="8" t="s">
        <v>334</v>
      </c>
      <c r="G55" s="5">
        <v>1</v>
      </c>
      <c r="H55" s="58">
        <v>37.3</v>
      </c>
      <c r="I55" s="54">
        <v>175</v>
      </c>
      <c r="J55" s="19">
        <f t="shared" si="0"/>
        <v>45.4919008264463</v>
      </c>
      <c r="K55" s="2"/>
      <c r="L55" s="2"/>
    </row>
    <row r="56" s="1" customFormat="1" ht="15" customHeight="1" spans="2:12">
      <c r="B56" s="5">
        <v>58</v>
      </c>
      <c r="C56" s="5" t="s">
        <v>335</v>
      </c>
      <c r="D56" s="5" t="s">
        <v>336</v>
      </c>
      <c r="E56" s="8" t="s">
        <v>337</v>
      </c>
      <c r="F56" s="8" t="s">
        <v>338</v>
      </c>
      <c r="G56" s="5">
        <v>1</v>
      </c>
      <c r="H56" s="58">
        <v>1.7</v>
      </c>
      <c r="I56" s="54">
        <v>11</v>
      </c>
      <c r="J56" s="19">
        <f t="shared" si="0"/>
        <v>2.85949090909091</v>
      </c>
      <c r="K56" s="2"/>
      <c r="L56" s="2"/>
    </row>
    <row r="57" s="1" customFormat="1" ht="15" customHeight="1" spans="2:12">
      <c r="B57" s="5">
        <v>59</v>
      </c>
      <c r="C57" s="5" t="s">
        <v>339</v>
      </c>
      <c r="D57" s="5" t="s">
        <v>340</v>
      </c>
      <c r="E57" s="8" t="s">
        <v>341</v>
      </c>
      <c r="F57" s="8" t="s">
        <v>342</v>
      </c>
      <c r="G57" s="5">
        <v>1</v>
      </c>
      <c r="H57" s="58">
        <v>10</v>
      </c>
      <c r="I57" s="54">
        <v>58.3</v>
      </c>
      <c r="J57" s="19">
        <f t="shared" si="0"/>
        <v>15.1553018181818</v>
      </c>
      <c r="K57" s="2"/>
      <c r="L57" s="2"/>
    </row>
    <row r="58" s="1" customFormat="1" ht="20.1" customHeight="1" spans="2:12">
      <c r="B58" s="5">
        <v>60</v>
      </c>
      <c r="C58" s="5" t="s">
        <v>16</v>
      </c>
      <c r="D58" s="5" t="s">
        <v>343</v>
      </c>
      <c r="E58" s="8" t="s">
        <v>344</v>
      </c>
      <c r="F58" s="8" t="s">
        <v>345</v>
      </c>
      <c r="G58" s="5">
        <v>1</v>
      </c>
      <c r="H58" s="58">
        <v>95</v>
      </c>
      <c r="I58" s="54">
        <v>378</v>
      </c>
      <c r="J58" s="19">
        <f t="shared" si="0"/>
        <v>98.262505785124</v>
      </c>
      <c r="K58" s="2"/>
      <c r="L58" s="2"/>
    </row>
    <row r="59" ht="14.25" spans="2:12">
      <c r="B59" s="5">
        <v>61</v>
      </c>
      <c r="C59" s="5" t="s">
        <v>346</v>
      </c>
      <c r="D59" s="5" t="s">
        <v>347</v>
      </c>
      <c r="E59" s="5"/>
      <c r="F59" s="5"/>
      <c r="G59" s="5">
        <v>1</v>
      </c>
      <c r="H59" s="58">
        <v>25</v>
      </c>
      <c r="I59" s="48">
        <v>90</v>
      </c>
      <c r="J59" s="19">
        <f t="shared" si="0"/>
        <v>23.3958347107438</v>
      </c>
      <c r="K59" s="23"/>
      <c r="L59" s="23"/>
    </row>
    <row r="60" ht="14.25" spans="2:12">
      <c r="B60" s="5">
        <v>62</v>
      </c>
      <c r="C60" s="5" t="s">
        <v>348</v>
      </c>
      <c r="D60" s="5" t="s">
        <v>349</v>
      </c>
      <c r="E60" s="5"/>
      <c r="F60" s="5"/>
      <c r="G60" s="5">
        <v>1</v>
      </c>
      <c r="H60" s="58">
        <v>25</v>
      </c>
      <c r="I60" s="48">
        <v>90</v>
      </c>
      <c r="J60" s="19">
        <f t="shared" si="0"/>
        <v>23.3958347107438</v>
      </c>
      <c r="K60" s="23"/>
      <c r="L60" s="23"/>
    </row>
    <row r="61" ht="14.25" spans="2:12">
      <c r="B61" s="5">
        <v>63</v>
      </c>
      <c r="C61" s="5" t="s">
        <v>350</v>
      </c>
      <c r="D61" s="5" t="s">
        <v>351</v>
      </c>
      <c r="E61" s="8" t="s">
        <v>352</v>
      </c>
      <c r="F61" s="8" t="s">
        <v>353</v>
      </c>
      <c r="G61" s="5">
        <v>1</v>
      </c>
      <c r="H61" s="58">
        <v>5.8</v>
      </c>
      <c r="I61" s="54">
        <v>22.2</v>
      </c>
      <c r="J61" s="19">
        <f t="shared" si="0"/>
        <v>5.77097256198347</v>
      </c>
      <c r="K61" s="23"/>
      <c r="L61" s="23"/>
    </row>
    <row r="62" ht="14.25" spans="2:12">
      <c r="B62" s="5">
        <v>64</v>
      </c>
      <c r="C62" s="5" t="s">
        <v>354</v>
      </c>
      <c r="D62" s="5" t="s">
        <v>355</v>
      </c>
      <c r="E62" s="8" t="s">
        <v>356</v>
      </c>
      <c r="F62" s="8" t="s">
        <v>357</v>
      </c>
      <c r="G62" s="5">
        <v>1</v>
      </c>
      <c r="H62" s="58">
        <v>2.3</v>
      </c>
      <c r="I62" s="54">
        <v>8.9</v>
      </c>
      <c r="J62" s="19">
        <f t="shared" si="0"/>
        <v>2.31358809917355</v>
      </c>
      <c r="K62" s="23"/>
      <c r="L62" s="23"/>
    </row>
    <row r="63" ht="14.25" spans="2:12">
      <c r="B63" s="5">
        <v>65</v>
      </c>
      <c r="C63" s="5" t="s">
        <v>358</v>
      </c>
      <c r="D63" s="5" t="s">
        <v>359</v>
      </c>
      <c r="E63" s="8" t="s">
        <v>360</v>
      </c>
      <c r="F63" s="8" t="s">
        <v>357</v>
      </c>
      <c r="G63" s="5">
        <v>1</v>
      </c>
      <c r="H63" s="58">
        <v>2.5</v>
      </c>
      <c r="I63" s="54">
        <v>9.5</v>
      </c>
      <c r="J63" s="19">
        <f t="shared" si="0"/>
        <v>2.46956033057851</v>
      </c>
      <c r="K63" s="24"/>
      <c r="L63" s="23"/>
    </row>
    <row r="64" ht="14.25" spans="2:12">
      <c r="B64" s="5">
        <v>66</v>
      </c>
      <c r="C64" s="5" t="s">
        <v>361</v>
      </c>
      <c r="D64" s="5" t="s">
        <v>362</v>
      </c>
      <c r="E64" s="8" t="s">
        <v>363</v>
      </c>
      <c r="F64" s="8" t="s">
        <v>353</v>
      </c>
      <c r="G64" s="5">
        <v>1</v>
      </c>
      <c r="H64" s="58">
        <v>2.5</v>
      </c>
      <c r="I64" s="54">
        <v>9.6</v>
      </c>
      <c r="J64" s="19">
        <f t="shared" si="0"/>
        <v>2.49555570247934</v>
      </c>
      <c r="K64" s="23"/>
      <c r="L64" s="23"/>
    </row>
    <row r="65" ht="14.25" spans="2:12">
      <c r="B65" s="5" t="s">
        <v>364</v>
      </c>
      <c r="C65" s="5" t="s">
        <v>365</v>
      </c>
      <c r="D65" s="5" t="s">
        <v>366</v>
      </c>
      <c r="E65" s="8" t="s">
        <v>367</v>
      </c>
      <c r="F65" s="8" t="s">
        <v>368</v>
      </c>
      <c r="G65" s="5">
        <v>2</v>
      </c>
      <c r="H65" s="58">
        <v>7.6</v>
      </c>
      <c r="I65" s="54">
        <v>10.51</v>
      </c>
      <c r="J65" s="19">
        <f t="shared" si="0"/>
        <v>2.73211358677686</v>
      </c>
      <c r="K65" s="23"/>
      <c r="L65" s="23"/>
    </row>
    <row r="66" ht="14.25" spans="2:12">
      <c r="B66" s="5" t="s">
        <v>369</v>
      </c>
      <c r="C66" s="5" t="s">
        <v>370</v>
      </c>
      <c r="D66" s="5" t="s">
        <v>371</v>
      </c>
      <c r="E66" s="8" t="s">
        <v>372</v>
      </c>
      <c r="F66" s="8" t="s">
        <v>373</v>
      </c>
      <c r="G66" s="5">
        <v>1</v>
      </c>
      <c r="H66" s="58">
        <v>6.4</v>
      </c>
      <c r="I66" s="54">
        <v>21.4</v>
      </c>
      <c r="J66" s="19">
        <f t="shared" si="0"/>
        <v>5.56300958677686</v>
      </c>
      <c r="K66" s="23"/>
      <c r="L66" s="23"/>
    </row>
    <row r="67" ht="14.25" spans="2:12">
      <c r="B67" s="5" t="s">
        <v>374</v>
      </c>
      <c r="C67" s="5" t="s">
        <v>375</v>
      </c>
      <c r="D67" s="5" t="s">
        <v>376</v>
      </c>
      <c r="E67" s="8" t="s">
        <v>367</v>
      </c>
      <c r="F67" s="8" t="s">
        <v>377</v>
      </c>
      <c r="G67" s="5">
        <v>1</v>
      </c>
      <c r="H67" s="58">
        <v>7.6</v>
      </c>
      <c r="I67" s="54">
        <v>10.31</v>
      </c>
      <c r="J67" s="19">
        <f t="shared" ref="J67:J70" si="1">I67*1.3106*1.2/6.05</f>
        <v>2.68012284297521</v>
      </c>
      <c r="K67" s="23"/>
      <c r="L67" s="23"/>
    </row>
    <row r="68" ht="14.25" spans="2:10">
      <c r="B68" s="31" t="s">
        <v>378</v>
      </c>
      <c r="C68" s="5" t="s">
        <v>379</v>
      </c>
      <c r="D68" s="5" t="s">
        <v>380</v>
      </c>
      <c r="E68" s="8" t="s">
        <v>372</v>
      </c>
      <c r="F68" s="8" t="s">
        <v>381</v>
      </c>
      <c r="G68" s="5">
        <v>1</v>
      </c>
      <c r="H68" s="58">
        <v>6.4</v>
      </c>
      <c r="I68" s="54">
        <v>22.34</v>
      </c>
      <c r="J68" s="19">
        <f t="shared" si="1"/>
        <v>5.80736608264463</v>
      </c>
    </row>
    <row r="69" ht="14.25" spans="2:10">
      <c r="B69" s="5" t="s">
        <v>382</v>
      </c>
      <c r="C69" s="5" t="s">
        <v>383</v>
      </c>
      <c r="D69" s="5" t="s">
        <v>384</v>
      </c>
      <c r="E69" s="8" t="s">
        <v>385</v>
      </c>
      <c r="F69" s="8" t="s">
        <v>386</v>
      </c>
      <c r="G69" s="5">
        <v>2</v>
      </c>
      <c r="H69" s="58">
        <v>7.6</v>
      </c>
      <c r="I69" s="54">
        <v>10.51</v>
      </c>
      <c r="J69" s="19">
        <f t="shared" si="1"/>
        <v>2.73211358677686</v>
      </c>
    </row>
    <row r="70" ht="14.25" spans="2:10">
      <c r="B70" s="5" t="s">
        <v>387</v>
      </c>
      <c r="C70" s="5" t="s">
        <v>370</v>
      </c>
      <c r="D70" s="5" t="s">
        <v>371</v>
      </c>
      <c r="E70" s="8" t="s">
        <v>372</v>
      </c>
      <c r="F70" s="8" t="s">
        <v>373</v>
      </c>
      <c r="G70" s="5">
        <v>1</v>
      </c>
      <c r="H70" s="58">
        <v>6.4</v>
      </c>
      <c r="I70" s="54">
        <v>21.4</v>
      </c>
      <c r="J70" s="19">
        <f t="shared" si="1"/>
        <v>5.56300958677686</v>
      </c>
    </row>
  </sheetData>
  <autoFilter xmlns:etc="http://www.wps.cn/officeDocument/2017/etCustomData" ref="A1:L70" etc:filterBottomFollowUsedRange="0">
    <extLst/>
  </autoFilter>
  <sortState ref="B1:I70">
    <sortCondition ref="B1"/>
  </sortState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7"/>
  <sheetViews>
    <sheetView topLeftCell="B37" workbookViewId="0">
      <selection activeCell="K8" sqref="K8"/>
    </sheetView>
  </sheetViews>
  <sheetFormatPr defaultColWidth="9" defaultRowHeight="11.25"/>
  <cols>
    <col min="1" max="1" width="115.875" style="2" customWidth="1"/>
    <col min="2" max="2" width="4.375" style="2" customWidth="1"/>
    <col min="3" max="3" width="20.125" style="2" customWidth="1"/>
    <col min="4" max="4" width="20.5" style="2" customWidth="1"/>
    <col min="5" max="5" width="18.25" style="2" customWidth="1"/>
    <col min="6" max="6" width="33.375" style="2" customWidth="1"/>
    <col min="7" max="7" width="6.375" style="2" customWidth="1"/>
    <col min="8" max="8" width="6.5" style="2" customWidth="1"/>
    <col min="9" max="9" width="9" style="52"/>
    <col min="10" max="10" width="6.5" style="4" customWidth="1"/>
    <col min="11" max="16384" width="9" style="2"/>
  </cols>
  <sheetData>
    <row r="1" s="1" customFormat="1" ht="27" customHeight="1" spans="2:10">
      <c r="B1" s="5" t="s">
        <v>127</v>
      </c>
      <c r="C1" s="5" t="s">
        <v>128</v>
      </c>
      <c r="D1" s="6" t="s">
        <v>129</v>
      </c>
      <c r="E1" s="6"/>
      <c r="F1" s="6"/>
      <c r="G1" s="6" t="s">
        <v>5</v>
      </c>
      <c r="H1" s="7" t="s">
        <v>130</v>
      </c>
      <c r="I1" s="54"/>
      <c r="J1" s="18"/>
    </row>
    <row r="2" s="1" customFormat="1" ht="15" customHeight="1" spans="2:10">
      <c r="B2" s="5">
        <v>1</v>
      </c>
      <c r="C2" s="5" t="s">
        <v>131</v>
      </c>
      <c r="D2" s="5" t="s">
        <v>132</v>
      </c>
      <c r="E2" s="8" t="s">
        <v>133</v>
      </c>
      <c r="F2" s="8" t="s">
        <v>134</v>
      </c>
      <c r="G2" s="5">
        <v>2</v>
      </c>
      <c r="H2" s="9">
        <v>4.4</v>
      </c>
      <c r="I2" s="54">
        <v>11.6</v>
      </c>
      <c r="J2" s="19">
        <f>I2*1.3106*1.2/6.05</f>
        <v>3.01546314049587</v>
      </c>
    </row>
    <row r="3" s="1" customFormat="1" ht="15" customHeight="1" spans="2:10">
      <c r="B3" s="5">
        <v>2</v>
      </c>
      <c r="C3" s="5" t="s">
        <v>135</v>
      </c>
      <c r="D3" s="5" t="s">
        <v>136</v>
      </c>
      <c r="E3" s="8" t="s">
        <v>137</v>
      </c>
      <c r="F3" s="8" t="s">
        <v>138</v>
      </c>
      <c r="G3" s="5">
        <v>2</v>
      </c>
      <c r="H3" s="9">
        <v>4.2</v>
      </c>
      <c r="I3" s="54">
        <v>10.2</v>
      </c>
      <c r="J3" s="19">
        <f t="shared" ref="J3:J66" si="0">I3*1.3106*1.2/6.05</f>
        <v>2.6515279338843</v>
      </c>
    </row>
    <row r="4" s="1" customFormat="1" ht="15" customHeight="1" spans="2:10">
      <c r="B4" s="5">
        <v>3</v>
      </c>
      <c r="C4" s="5" t="s">
        <v>139</v>
      </c>
      <c r="D4" s="5" t="s">
        <v>140</v>
      </c>
      <c r="E4" s="8" t="s">
        <v>141</v>
      </c>
      <c r="F4" s="8" t="s">
        <v>142</v>
      </c>
      <c r="G4" s="5">
        <v>1</v>
      </c>
      <c r="H4" s="9">
        <v>61</v>
      </c>
      <c r="I4" s="54">
        <v>274</v>
      </c>
      <c r="J4" s="19">
        <f t="shared" si="0"/>
        <v>71.2273190082645</v>
      </c>
    </row>
    <row r="5" s="1" customFormat="1" ht="15" customHeight="1" spans="2:10">
      <c r="B5" s="5">
        <v>4</v>
      </c>
      <c r="C5" s="5" t="s">
        <v>143</v>
      </c>
      <c r="D5" s="11" t="s">
        <v>144</v>
      </c>
      <c r="E5" s="8" t="s">
        <v>145</v>
      </c>
      <c r="F5" s="8" t="s">
        <v>146</v>
      </c>
      <c r="G5" s="5">
        <v>1</v>
      </c>
      <c r="H5" s="9">
        <v>18.8</v>
      </c>
      <c r="I5" s="48">
        <v>94.75</v>
      </c>
      <c r="J5" s="19">
        <f t="shared" si="0"/>
        <v>24.6306148760331</v>
      </c>
    </row>
    <row r="6" s="1" customFormat="1" ht="15" customHeight="1" spans="2:10">
      <c r="B6" s="5">
        <v>5</v>
      </c>
      <c r="C6" s="5" t="s">
        <v>147</v>
      </c>
      <c r="D6" s="5" t="s">
        <v>148</v>
      </c>
      <c r="E6" s="8" t="s">
        <v>149</v>
      </c>
      <c r="F6" s="8" t="s">
        <v>150</v>
      </c>
      <c r="G6" s="5">
        <v>1</v>
      </c>
      <c r="H6" s="9">
        <v>15.8</v>
      </c>
      <c r="I6" s="48">
        <v>53.49</v>
      </c>
      <c r="J6" s="19">
        <f t="shared" si="0"/>
        <v>13.9049244297521</v>
      </c>
    </row>
    <row r="7" s="1" customFormat="1" ht="15" customHeight="1" spans="2:10">
      <c r="B7" s="5">
        <v>6</v>
      </c>
      <c r="C7" s="5" t="s">
        <v>151</v>
      </c>
      <c r="D7" s="5" t="s">
        <v>152</v>
      </c>
      <c r="E7" s="8" t="s">
        <v>153</v>
      </c>
      <c r="F7" s="8" t="s">
        <v>150</v>
      </c>
      <c r="G7" s="5">
        <v>1</v>
      </c>
      <c r="H7" s="9">
        <v>15.8</v>
      </c>
      <c r="I7" s="48">
        <v>53.49</v>
      </c>
      <c r="J7" s="19">
        <f t="shared" si="0"/>
        <v>13.9049244297521</v>
      </c>
    </row>
    <row r="8" s="1" customFormat="1" ht="15" customHeight="1" spans="2:10">
      <c r="B8" s="5">
        <v>7</v>
      </c>
      <c r="C8" s="5" t="s">
        <v>154</v>
      </c>
      <c r="D8" s="5" t="s">
        <v>155</v>
      </c>
      <c r="E8" s="8" t="s">
        <v>156</v>
      </c>
      <c r="F8" s="8" t="s">
        <v>157</v>
      </c>
      <c r="G8" s="5">
        <v>1</v>
      </c>
      <c r="H8" s="9">
        <v>27.2</v>
      </c>
      <c r="I8" s="54">
        <v>67.44</v>
      </c>
      <c r="J8" s="19">
        <f t="shared" si="0"/>
        <v>17.5312788099174</v>
      </c>
    </row>
    <row r="9" s="1" customFormat="1" ht="15" customHeight="1" spans="2:10">
      <c r="B9" s="5">
        <v>9</v>
      </c>
      <c r="C9" s="5" t="s">
        <v>158</v>
      </c>
      <c r="D9" s="5" t="s">
        <v>159</v>
      </c>
      <c r="E9" s="8" t="s">
        <v>160</v>
      </c>
      <c r="F9" s="8" t="s">
        <v>161</v>
      </c>
      <c r="G9" s="5">
        <v>1</v>
      </c>
      <c r="H9" s="9">
        <v>0.8</v>
      </c>
      <c r="I9" s="54">
        <v>4.89</v>
      </c>
      <c r="J9" s="19">
        <f t="shared" si="0"/>
        <v>1.27117368595041</v>
      </c>
    </row>
    <row r="10" s="1" customFormat="1" ht="15" customHeight="1" spans="2:10">
      <c r="B10" s="5">
        <v>10</v>
      </c>
      <c r="C10" s="5" t="s">
        <v>162</v>
      </c>
      <c r="D10" s="5" t="s">
        <v>163</v>
      </c>
      <c r="E10" s="8" t="s">
        <v>164</v>
      </c>
      <c r="F10" s="8" t="s">
        <v>165</v>
      </c>
      <c r="G10" s="5">
        <v>1</v>
      </c>
      <c r="H10" s="9">
        <v>0.8</v>
      </c>
      <c r="I10" s="54">
        <v>2.7</v>
      </c>
      <c r="J10" s="19">
        <f t="shared" si="0"/>
        <v>0.701875041322314</v>
      </c>
    </row>
    <row r="11" s="1" customFormat="1" ht="15" customHeight="1" spans="2:10">
      <c r="B11" s="5">
        <v>11</v>
      </c>
      <c r="C11" s="5" t="s">
        <v>166</v>
      </c>
      <c r="D11" s="5" t="s">
        <v>167</v>
      </c>
      <c r="E11" s="8" t="s">
        <v>168</v>
      </c>
      <c r="F11" s="8" t="s">
        <v>165</v>
      </c>
      <c r="G11" s="5">
        <v>1</v>
      </c>
      <c r="H11" s="9">
        <v>0.8</v>
      </c>
      <c r="I11" s="54">
        <v>2.7</v>
      </c>
      <c r="J11" s="19">
        <f t="shared" si="0"/>
        <v>0.701875041322314</v>
      </c>
    </row>
    <row r="12" s="1" customFormat="1" ht="15" customHeight="1" spans="2:10">
      <c r="B12" s="5">
        <v>12</v>
      </c>
      <c r="C12" s="5" t="s">
        <v>169</v>
      </c>
      <c r="D12" s="5" t="s">
        <v>170</v>
      </c>
      <c r="E12" s="8" t="s">
        <v>171</v>
      </c>
      <c r="F12" s="8" t="s">
        <v>172</v>
      </c>
      <c r="G12" s="5">
        <v>1</v>
      </c>
      <c r="H12" s="9">
        <v>5.7</v>
      </c>
      <c r="I12" s="54">
        <v>11.78</v>
      </c>
      <c r="J12" s="19">
        <f t="shared" si="0"/>
        <v>3.06225480991736</v>
      </c>
    </row>
    <row r="13" s="1" customFormat="1" ht="15" customHeight="1" spans="2:10">
      <c r="B13" s="5">
        <v>14</v>
      </c>
      <c r="C13" s="5" t="s">
        <v>173</v>
      </c>
      <c r="D13" s="5" t="s">
        <v>174</v>
      </c>
      <c r="E13" s="8" t="s">
        <v>175</v>
      </c>
      <c r="F13" s="8" t="s">
        <v>176</v>
      </c>
      <c r="G13" s="5">
        <v>2</v>
      </c>
      <c r="H13" s="9">
        <v>7</v>
      </c>
      <c r="I13" s="48">
        <v>26.02</v>
      </c>
      <c r="J13" s="19">
        <f t="shared" si="0"/>
        <v>6.76399576859504</v>
      </c>
    </row>
    <row r="14" s="1" customFormat="1" ht="15" customHeight="1" spans="2:10">
      <c r="B14" s="5">
        <v>15</v>
      </c>
      <c r="C14" s="5" t="s">
        <v>177</v>
      </c>
      <c r="D14" s="5" t="s">
        <v>178</v>
      </c>
      <c r="E14" s="8" t="s">
        <v>179</v>
      </c>
      <c r="F14" s="8" t="s">
        <v>172</v>
      </c>
      <c r="G14" s="5">
        <v>1</v>
      </c>
      <c r="H14" s="9">
        <v>5.7</v>
      </c>
      <c r="I14" s="54">
        <v>11.78</v>
      </c>
      <c r="J14" s="19">
        <f t="shared" si="0"/>
        <v>3.06225480991736</v>
      </c>
    </row>
    <row r="15" s="1" customFormat="1" ht="15" customHeight="1" spans="2:10">
      <c r="B15" s="5">
        <v>16</v>
      </c>
      <c r="C15" s="5" t="s">
        <v>180</v>
      </c>
      <c r="D15" s="11" t="s">
        <v>181</v>
      </c>
      <c r="E15" s="8" t="s">
        <v>182</v>
      </c>
      <c r="F15" s="8" t="s">
        <v>183</v>
      </c>
      <c r="G15" s="5">
        <v>1</v>
      </c>
      <c r="H15" s="9">
        <v>3.5</v>
      </c>
      <c r="I15" s="55">
        <v>46.3</v>
      </c>
      <c r="J15" s="19">
        <f t="shared" si="0"/>
        <v>12.0358571900826</v>
      </c>
    </row>
    <row r="16" s="1" customFormat="1" ht="15" customHeight="1" spans="2:10">
      <c r="B16" s="5">
        <v>17</v>
      </c>
      <c r="C16" s="5" t="s">
        <v>184</v>
      </c>
      <c r="D16" s="5" t="s">
        <v>185</v>
      </c>
      <c r="E16" s="8" t="s">
        <v>186</v>
      </c>
      <c r="F16" s="8" t="s">
        <v>187</v>
      </c>
      <c r="G16" s="5">
        <v>1</v>
      </c>
      <c r="H16" s="9">
        <v>5.3</v>
      </c>
      <c r="I16" s="48">
        <v>14.15</v>
      </c>
      <c r="J16" s="19">
        <f t="shared" si="0"/>
        <v>3.67834512396694</v>
      </c>
    </row>
    <row r="17" s="1" customFormat="1" ht="15" customHeight="1" spans="2:10">
      <c r="B17" s="5">
        <v>18</v>
      </c>
      <c r="C17" s="5" t="s">
        <v>188</v>
      </c>
      <c r="D17" s="5" t="s">
        <v>189</v>
      </c>
      <c r="E17" s="8" t="s">
        <v>190</v>
      </c>
      <c r="F17" s="8" t="s">
        <v>191</v>
      </c>
      <c r="G17" s="5">
        <v>1</v>
      </c>
      <c r="H17" s="9">
        <v>5.3</v>
      </c>
      <c r="I17" s="48">
        <v>14.65</v>
      </c>
      <c r="J17" s="19">
        <f t="shared" si="0"/>
        <v>3.80832198347107</v>
      </c>
    </row>
    <row r="18" s="1" customFormat="1" ht="15" customHeight="1" spans="2:10">
      <c r="B18" s="5">
        <v>19</v>
      </c>
      <c r="C18" s="5" t="s">
        <v>192</v>
      </c>
      <c r="D18" s="5" t="s">
        <v>193</v>
      </c>
      <c r="E18" s="8" t="s">
        <v>194</v>
      </c>
      <c r="F18" s="8" t="s">
        <v>176</v>
      </c>
      <c r="G18" s="5">
        <v>2</v>
      </c>
      <c r="H18" s="9">
        <v>4.3</v>
      </c>
      <c r="I18" s="48">
        <v>26.38</v>
      </c>
      <c r="J18" s="19">
        <f t="shared" si="0"/>
        <v>6.85757910743802</v>
      </c>
    </row>
    <row r="19" s="1" customFormat="1" ht="15" customHeight="1" spans="2:10">
      <c r="B19" s="5">
        <v>20</v>
      </c>
      <c r="C19" s="5" t="s">
        <v>195</v>
      </c>
      <c r="D19" s="11" t="s">
        <v>196</v>
      </c>
      <c r="E19" s="8" t="s">
        <v>197</v>
      </c>
      <c r="F19" s="8" t="s">
        <v>198</v>
      </c>
      <c r="G19" s="5">
        <v>1</v>
      </c>
      <c r="H19" s="9">
        <v>3.2</v>
      </c>
      <c r="I19" s="55">
        <v>41.5</v>
      </c>
      <c r="J19" s="19">
        <f t="shared" si="0"/>
        <v>10.788079338843</v>
      </c>
    </row>
    <row r="20" s="1" customFormat="1" ht="15" customHeight="1" spans="2:10">
      <c r="B20" s="5">
        <v>21</v>
      </c>
      <c r="C20" s="5" t="s">
        <v>388</v>
      </c>
      <c r="D20" s="5" t="s">
        <v>389</v>
      </c>
      <c r="E20" s="8" t="s">
        <v>390</v>
      </c>
      <c r="F20" s="8" t="s">
        <v>391</v>
      </c>
      <c r="G20" s="5">
        <v>1</v>
      </c>
      <c r="H20" s="9">
        <f>382.6*1.47/6</f>
        <v>93.737</v>
      </c>
      <c r="I20" s="48">
        <v>497.62</v>
      </c>
      <c r="J20" s="19">
        <f t="shared" si="0"/>
        <v>129.358169652893</v>
      </c>
    </row>
    <row r="21" s="1" customFormat="1" ht="15" customHeight="1" spans="2:10">
      <c r="B21" s="5">
        <v>22</v>
      </c>
      <c r="C21" s="5" t="s">
        <v>392</v>
      </c>
      <c r="D21" s="5" t="s">
        <v>393</v>
      </c>
      <c r="E21" s="8" t="s">
        <v>394</v>
      </c>
      <c r="F21" s="8" t="s">
        <v>395</v>
      </c>
      <c r="G21" s="5">
        <v>1</v>
      </c>
      <c r="H21" s="9">
        <f>109.54*1.47/6</f>
        <v>26.8373</v>
      </c>
      <c r="I21" s="55">
        <v>117.19</v>
      </c>
      <c r="J21" s="19">
        <f t="shared" si="0"/>
        <v>30.4639763305785</v>
      </c>
    </row>
    <row r="22" s="1" customFormat="1" ht="15" customHeight="1" spans="2:10">
      <c r="B22" s="5">
        <v>24</v>
      </c>
      <c r="C22" s="5" t="s">
        <v>211</v>
      </c>
      <c r="D22" s="5" t="s">
        <v>212</v>
      </c>
      <c r="E22" s="8" t="s">
        <v>213</v>
      </c>
      <c r="F22" s="8" t="s">
        <v>214</v>
      </c>
      <c r="G22" s="5">
        <v>1</v>
      </c>
      <c r="H22" s="9">
        <v>3.5</v>
      </c>
      <c r="I22" s="54">
        <v>15.18</v>
      </c>
      <c r="J22" s="19">
        <f t="shared" si="0"/>
        <v>3.94609745454545</v>
      </c>
    </row>
    <row r="23" s="1" customFormat="1" ht="15" customHeight="1" spans="2:10">
      <c r="B23" s="5">
        <v>25</v>
      </c>
      <c r="C23" s="5" t="s">
        <v>215</v>
      </c>
      <c r="D23" s="5" t="s">
        <v>216</v>
      </c>
      <c r="E23" s="8" t="s">
        <v>217</v>
      </c>
      <c r="F23" s="8" t="s">
        <v>218</v>
      </c>
      <c r="G23" s="5">
        <v>2</v>
      </c>
      <c r="H23" s="9">
        <v>2.17</v>
      </c>
      <c r="I23" s="48">
        <v>7.79</v>
      </c>
      <c r="J23" s="19">
        <f t="shared" si="0"/>
        <v>2.02503947107438</v>
      </c>
    </row>
    <row r="24" s="1" customFormat="1" ht="15" customHeight="1" spans="2:10">
      <c r="B24" s="5">
        <v>26</v>
      </c>
      <c r="C24" s="5" t="s">
        <v>396</v>
      </c>
      <c r="D24" s="5" t="s">
        <v>397</v>
      </c>
      <c r="E24" s="8" t="s">
        <v>398</v>
      </c>
      <c r="F24" s="8" t="s">
        <v>395</v>
      </c>
      <c r="G24" s="5">
        <v>1</v>
      </c>
      <c r="H24" s="9">
        <f>109.54*1.47/6</f>
        <v>26.8373</v>
      </c>
      <c r="I24" s="55">
        <v>117.19</v>
      </c>
      <c r="J24" s="19">
        <f t="shared" si="0"/>
        <v>30.4639763305785</v>
      </c>
    </row>
    <row r="25" s="1" customFormat="1" ht="15" customHeight="1" spans="2:10">
      <c r="B25" s="5">
        <v>27</v>
      </c>
      <c r="C25" s="5" t="s">
        <v>222</v>
      </c>
      <c r="D25" s="5" t="s">
        <v>223</v>
      </c>
      <c r="E25" s="8" t="s">
        <v>224</v>
      </c>
      <c r="F25" s="8" t="s">
        <v>225</v>
      </c>
      <c r="G25" s="5">
        <v>1</v>
      </c>
      <c r="H25" s="9">
        <v>8</v>
      </c>
      <c r="I25" s="54">
        <v>43.13</v>
      </c>
      <c r="J25" s="19">
        <f t="shared" si="0"/>
        <v>11.2118039008264</v>
      </c>
    </row>
    <row r="26" s="1" customFormat="1" ht="15" customHeight="1" spans="2:10">
      <c r="B26" s="5">
        <v>28</v>
      </c>
      <c r="C26" s="5" t="s">
        <v>12</v>
      </c>
      <c r="D26" s="5" t="s">
        <v>226</v>
      </c>
      <c r="E26" s="8" t="s">
        <v>227</v>
      </c>
      <c r="F26" s="8" t="s">
        <v>225</v>
      </c>
      <c r="G26" s="5">
        <v>1</v>
      </c>
      <c r="H26" s="9">
        <v>5.5</v>
      </c>
      <c r="I26" s="54">
        <v>29.38</v>
      </c>
      <c r="J26" s="19">
        <f t="shared" si="0"/>
        <v>7.63744026446281</v>
      </c>
    </row>
    <row r="27" s="1" customFormat="1" ht="15" customHeight="1" spans="2:10">
      <c r="B27" s="5">
        <v>29</v>
      </c>
      <c r="C27" s="5" t="s">
        <v>228</v>
      </c>
      <c r="D27" s="5" t="s">
        <v>229</v>
      </c>
      <c r="E27" s="8" t="s">
        <v>230</v>
      </c>
      <c r="F27" s="8" t="s">
        <v>214</v>
      </c>
      <c r="G27" s="5">
        <v>1</v>
      </c>
      <c r="H27" s="9">
        <v>3.5</v>
      </c>
      <c r="I27" s="54">
        <v>15.74</v>
      </c>
      <c r="J27" s="19">
        <f t="shared" si="0"/>
        <v>4.09167153719008</v>
      </c>
    </row>
    <row r="28" s="1" customFormat="1" ht="15" customHeight="1" spans="2:10">
      <c r="B28" s="5">
        <v>30</v>
      </c>
      <c r="C28" s="5" t="s">
        <v>231</v>
      </c>
      <c r="D28" s="5" t="s">
        <v>232</v>
      </c>
      <c r="E28" s="8" t="s">
        <v>233</v>
      </c>
      <c r="F28" s="8" t="s">
        <v>234</v>
      </c>
      <c r="G28" s="5">
        <v>2</v>
      </c>
      <c r="H28" s="9">
        <v>2.5</v>
      </c>
      <c r="I28" s="54">
        <v>7.3</v>
      </c>
      <c r="J28" s="19">
        <f t="shared" si="0"/>
        <v>1.89766214876033</v>
      </c>
    </row>
    <row r="29" s="1" customFormat="1" ht="15" customHeight="1" spans="2:10">
      <c r="B29" s="5">
        <v>31</v>
      </c>
      <c r="C29" s="5" t="s">
        <v>235</v>
      </c>
      <c r="D29" s="5" t="s">
        <v>236</v>
      </c>
      <c r="E29" s="8" t="s">
        <v>237</v>
      </c>
      <c r="F29" s="8" t="s">
        <v>238</v>
      </c>
      <c r="G29" s="5">
        <v>2</v>
      </c>
      <c r="H29" s="9">
        <v>2.5</v>
      </c>
      <c r="I29" s="54">
        <v>6.62</v>
      </c>
      <c r="J29" s="19">
        <f t="shared" si="0"/>
        <v>1.72089361983471</v>
      </c>
    </row>
    <row r="30" s="1" customFormat="1" ht="15" customHeight="1" spans="2:10">
      <c r="B30" s="5">
        <v>32</v>
      </c>
      <c r="C30" s="5" t="s">
        <v>239</v>
      </c>
      <c r="D30" s="5" t="s">
        <v>240</v>
      </c>
      <c r="E30" s="8" t="s">
        <v>241</v>
      </c>
      <c r="F30" s="8" t="s">
        <v>242</v>
      </c>
      <c r="G30" s="5">
        <v>2</v>
      </c>
      <c r="H30" s="9">
        <v>2.3</v>
      </c>
      <c r="I30" s="54">
        <v>6.87</v>
      </c>
      <c r="J30" s="19">
        <f t="shared" si="0"/>
        <v>1.78588204958678</v>
      </c>
    </row>
    <row r="31" s="1" customFormat="1" ht="15" customHeight="1" spans="2:10">
      <c r="B31" s="5">
        <v>33</v>
      </c>
      <c r="C31" s="5" t="s">
        <v>243</v>
      </c>
      <c r="D31" s="49" t="s">
        <v>244</v>
      </c>
      <c r="E31" s="56" t="s">
        <v>245</v>
      </c>
      <c r="F31" s="56" t="s">
        <v>246</v>
      </c>
      <c r="G31" s="49">
        <v>2</v>
      </c>
      <c r="H31" s="57">
        <v>14.3</v>
      </c>
      <c r="I31" s="48">
        <v>55.28</v>
      </c>
      <c r="J31" s="19">
        <f t="shared" si="0"/>
        <v>14.3702415867769</v>
      </c>
    </row>
    <row r="32" s="1" customFormat="1" ht="15" customHeight="1" spans="2:10">
      <c r="B32" s="5">
        <v>34</v>
      </c>
      <c r="C32" s="5" t="s">
        <v>247</v>
      </c>
      <c r="D32" s="5" t="s">
        <v>248</v>
      </c>
      <c r="E32" s="8" t="s">
        <v>249</v>
      </c>
      <c r="F32" s="8" t="s">
        <v>238</v>
      </c>
      <c r="G32" s="5">
        <v>2</v>
      </c>
      <c r="H32" s="9">
        <v>2.5</v>
      </c>
      <c r="I32" s="54">
        <v>6.62</v>
      </c>
      <c r="J32" s="19">
        <f t="shared" si="0"/>
        <v>1.72089361983471</v>
      </c>
    </row>
    <row r="33" s="1" customFormat="1" ht="15" customHeight="1" spans="2:10">
      <c r="B33" s="5">
        <v>35</v>
      </c>
      <c r="C33" s="5" t="s">
        <v>250</v>
      </c>
      <c r="D33" s="5" t="s">
        <v>251</v>
      </c>
      <c r="E33" s="8" t="s">
        <v>252</v>
      </c>
      <c r="F33" s="8" t="s">
        <v>253</v>
      </c>
      <c r="G33" s="5">
        <v>4</v>
      </c>
      <c r="H33" s="9">
        <v>0.3</v>
      </c>
      <c r="I33" s="54">
        <v>0.367</v>
      </c>
      <c r="J33" s="19">
        <f t="shared" si="0"/>
        <v>0.095403014876033</v>
      </c>
    </row>
    <row r="34" s="1" customFormat="1" ht="15" customHeight="1" spans="2:10">
      <c r="B34" s="5">
        <v>36</v>
      </c>
      <c r="C34" s="5" t="s">
        <v>254</v>
      </c>
      <c r="D34" s="5" t="s">
        <v>255</v>
      </c>
      <c r="E34" s="8" t="s">
        <v>256</v>
      </c>
      <c r="F34" s="8" t="s">
        <v>399</v>
      </c>
      <c r="G34" s="5">
        <v>2</v>
      </c>
      <c r="H34" s="9">
        <v>2</v>
      </c>
      <c r="I34" s="54">
        <v>5.55</v>
      </c>
      <c r="J34" s="19">
        <f t="shared" si="0"/>
        <v>1.44274314049587</v>
      </c>
    </row>
    <row r="35" s="1" customFormat="1" ht="15" customHeight="1" spans="2:10">
      <c r="B35" s="5">
        <v>37</v>
      </c>
      <c r="C35" s="5" t="s">
        <v>258</v>
      </c>
      <c r="D35" s="5" t="s">
        <v>259</v>
      </c>
      <c r="E35" s="8" t="s">
        <v>260</v>
      </c>
      <c r="F35" s="8" t="s">
        <v>261</v>
      </c>
      <c r="G35" s="5">
        <v>2</v>
      </c>
      <c r="H35" s="9">
        <v>5.2</v>
      </c>
      <c r="I35" s="48">
        <v>20.86</v>
      </c>
      <c r="J35" s="19">
        <f t="shared" si="0"/>
        <v>5.4226345785124</v>
      </c>
    </row>
    <row r="36" s="1" customFormat="1" ht="15" customHeight="1" spans="2:10">
      <c r="B36" s="5">
        <v>38</v>
      </c>
      <c r="C36" s="5" t="s">
        <v>262</v>
      </c>
      <c r="D36" s="5" t="s">
        <v>263</v>
      </c>
      <c r="E36" s="8" t="s">
        <v>264</v>
      </c>
      <c r="F36" s="8" t="s">
        <v>265</v>
      </c>
      <c r="G36" s="5">
        <v>2</v>
      </c>
      <c r="H36" s="9">
        <v>3.9</v>
      </c>
      <c r="I36" s="55">
        <v>20.5</v>
      </c>
      <c r="J36" s="19">
        <f t="shared" si="0"/>
        <v>5.32905123966942</v>
      </c>
    </row>
    <row r="37" s="1" customFormat="1" ht="15" customHeight="1" spans="2:10">
      <c r="B37" s="5">
        <v>39</v>
      </c>
      <c r="C37" s="5" t="s">
        <v>266</v>
      </c>
      <c r="D37" s="5" t="s">
        <v>267</v>
      </c>
      <c r="E37" s="8" t="s">
        <v>268</v>
      </c>
      <c r="F37" s="8" t="s">
        <v>269</v>
      </c>
      <c r="G37" s="10">
        <v>4</v>
      </c>
      <c r="H37" s="9">
        <v>0.2</v>
      </c>
      <c r="I37" s="54">
        <v>0.42</v>
      </c>
      <c r="J37" s="19">
        <f t="shared" si="0"/>
        <v>0.109180561983471</v>
      </c>
    </row>
    <row r="38" s="1" customFormat="1" ht="15" customHeight="1" spans="2:10">
      <c r="B38" s="5">
        <v>40</v>
      </c>
      <c r="C38" s="5" t="s">
        <v>270</v>
      </c>
      <c r="D38" s="5" t="s">
        <v>271</v>
      </c>
      <c r="E38" s="8" t="s">
        <v>272</v>
      </c>
      <c r="F38" s="8" t="s">
        <v>273</v>
      </c>
      <c r="G38" s="5">
        <v>1</v>
      </c>
      <c r="H38" s="9">
        <v>2.1</v>
      </c>
      <c r="I38" s="54">
        <v>9.7</v>
      </c>
      <c r="J38" s="19">
        <f t="shared" si="0"/>
        <v>2.52155107438016</v>
      </c>
    </row>
    <row r="39" s="1" customFormat="1" ht="15" customHeight="1" spans="2:12">
      <c r="B39" s="5">
        <v>41</v>
      </c>
      <c r="C39" s="5" t="s">
        <v>274</v>
      </c>
      <c r="D39" s="5" t="s">
        <v>275</v>
      </c>
      <c r="E39" s="8" t="s">
        <v>276</v>
      </c>
      <c r="F39" s="8" t="s">
        <v>273</v>
      </c>
      <c r="G39" s="5">
        <v>1</v>
      </c>
      <c r="H39" s="9">
        <v>2.1</v>
      </c>
      <c r="I39" s="54">
        <v>9.7</v>
      </c>
      <c r="J39" s="19">
        <f t="shared" si="0"/>
        <v>2.52155107438016</v>
      </c>
      <c r="K39" s="2"/>
      <c r="L39" s="2"/>
    </row>
    <row r="40" s="1" customFormat="1" ht="15" customHeight="1" spans="2:12">
      <c r="B40" s="5">
        <v>42</v>
      </c>
      <c r="C40" s="5" t="s">
        <v>277</v>
      </c>
      <c r="D40" s="5" t="s">
        <v>278</v>
      </c>
      <c r="E40" s="8" t="s">
        <v>279</v>
      </c>
      <c r="F40" s="8" t="s">
        <v>280</v>
      </c>
      <c r="G40" s="5">
        <v>1</v>
      </c>
      <c r="H40" s="9">
        <v>16.5</v>
      </c>
      <c r="I40" s="54">
        <v>61.01</v>
      </c>
      <c r="J40" s="19">
        <f t="shared" si="0"/>
        <v>15.8597763966942</v>
      </c>
      <c r="K40" s="2"/>
      <c r="L40" s="2"/>
    </row>
    <row r="41" s="1" customFormat="1" ht="15" customHeight="1" spans="2:12">
      <c r="B41" s="5">
        <v>43</v>
      </c>
      <c r="C41" s="5" t="s">
        <v>281</v>
      </c>
      <c r="D41" s="5" t="s">
        <v>282</v>
      </c>
      <c r="E41" s="8" t="s">
        <v>283</v>
      </c>
      <c r="F41" s="8" t="s">
        <v>284</v>
      </c>
      <c r="G41" s="5">
        <v>1</v>
      </c>
      <c r="H41" s="9">
        <v>1</v>
      </c>
      <c r="I41" s="54">
        <v>2.58</v>
      </c>
      <c r="J41" s="19">
        <f t="shared" si="0"/>
        <v>0.670680595041322</v>
      </c>
      <c r="K41" s="2"/>
      <c r="L41" s="2"/>
    </row>
    <row r="42" s="1" customFormat="1" ht="15" customHeight="1" spans="2:12">
      <c r="B42" s="5">
        <v>44</v>
      </c>
      <c r="C42" s="5" t="s">
        <v>285</v>
      </c>
      <c r="D42" s="5" t="s">
        <v>286</v>
      </c>
      <c r="E42" s="8" t="s">
        <v>287</v>
      </c>
      <c r="F42" s="8" t="s">
        <v>288</v>
      </c>
      <c r="G42" s="5">
        <v>1</v>
      </c>
      <c r="H42" s="9">
        <v>1.7</v>
      </c>
      <c r="I42" s="54">
        <v>6.57</v>
      </c>
      <c r="J42" s="19">
        <f t="shared" si="0"/>
        <v>1.7078959338843</v>
      </c>
      <c r="K42" s="2"/>
      <c r="L42" s="2"/>
    </row>
    <row r="43" s="1" customFormat="1" ht="15" customHeight="1" spans="2:12">
      <c r="B43" s="5">
        <v>45</v>
      </c>
      <c r="C43" s="5" t="s">
        <v>289</v>
      </c>
      <c r="D43" s="5" t="s">
        <v>290</v>
      </c>
      <c r="E43" s="8" t="s">
        <v>291</v>
      </c>
      <c r="F43" s="8" t="s">
        <v>292</v>
      </c>
      <c r="G43" s="5">
        <v>3</v>
      </c>
      <c r="H43" s="9">
        <v>9</v>
      </c>
      <c r="I43" s="54">
        <v>35.68</v>
      </c>
      <c r="J43" s="19">
        <f t="shared" si="0"/>
        <v>9.27514869421488</v>
      </c>
      <c r="K43" s="2"/>
      <c r="L43" s="2"/>
    </row>
    <row r="44" s="1" customFormat="1" ht="15" customHeight="1" spans="2:12">
      <c r="B44" s="5">
        <v>46</v>
      </c>
      <c r="C44" s="5" t="s">
        <v>293</v>
      </c>
      <c r="D44" s="5" t="s">
        <v>294</v>
      </c>
      <c r="E44" s="8" t="s">
        <v>295</v>
      </c>
      <c r="F44" s="8" t="s">
        <v>284</v>
      </c>
      <c r="G44" s="5">
        <v>1</v>
      </c>
      <c r="H44" s="9">
        <v>1</v>
      </c>
      <c r="I44" s="54">
        <v>2.53</v>
      </c>
      <c r="J44" s="19">
        <f t="shared" si="0"/>
        <v>0.657682909090909</v>
      </c>
      <c r="K44" s="2"/>
      <c r="L44" s="2"/>
    </row>
    <row r="45" s="1" customFormat="1" ht="15" customHeight="1" spans="2:12">
      <c r="B45" s="5">
        <v>47</v>
      </c>
      <c r="C45" s="5" t="s">
        <v>296</v>
      </c>
      <c r="D45" s="5" t="s">
        <v>400</v>
      </c>
      <c r="E45" s="8" t="s">
        <v>298</v>
      </c>
      <c r="F45" s="8" t="s">
        <v>299</v>
      </c>
      <c r="G45" s="5">
        <v>1</v>
      </c>
      <c r="H45" s="9">
        <v>5.5</v>
      </c>
      <c r="I45" s="48">
        <v>51.36</v>
      </c>
      <c r="J45" s="19">
        <f t="shared" si="0"/>
        <v>13.3512230082645</v>
      </c>
      <c r="K45" s="2"/>
      <c r="L45" s="2"/>
    </row>
    <row r="46" s="1" customFormat="1" ht="15" customHeight="1" spans="2:12">
      <c r="B46" s="5">
        <v>48</v>
      </c>
      <c r="C46" s="5" t="s">
        <v>300</v>
      </c>
      <c r="D46" s="5" t="s">
        <v>301</v>
      </c>
      <c r="E46" s="8" t="s">
        <v>302</v>
      </c>
      <c r="F46" s="8" t="s">
        <v>303</v>
      </c>
      <c r="G46" s="5">
        <v>1</v>
      </c>
      <c r="H46" s="9">
        <f>152*1.47/6</f>
        <v>37.24</v>
      </c>
      <c r="I46" s="54">
        <v>209</v>
      </c>
      <c r="J46" s="19">
        <f t="shared" si="0"/>
        <v>54.3303272727273</v>
      </c>
      <c r="K46" s="2"/>
      <c r="L46" s="2"/>
    </row>
    <row r="47" s="1" customFormat="1" ht="15" customHeight="1" spans="2:12">
      <c r="B47" s="5">
        <v>49</v>
      </c>
      <c r="C47" s="5" t="s">
        <v>304</v>
      </c>
      <c r="D47" s="5" t="s">
        <v>305</v>
      </c>
      <c r="E47" s="8" t="s">
        <v>306</v>
      </c>
      <c r="F47" s="8" t="s">
        <v>307</v>
      </c>
      <c r="G47" s="5">
        <v>1</v>
      </c>
      <c r="H47" s="9">
        <v>1.2</v>
      </c>
      <c r="I47" s="54">
        <v>9</v>
      </c>
      <c r="J47" s="19">
        <f t="shared" si="0"/>
        <v>2.33958347107438</v>
      </c>
      <c r="K47" s="2"/>
      <c r="L47" s="2"/>
    </row>
    <row r="48" s="1" customFormat="1" ht="15" customHeight="1" spans="2:12">
      <c r="B48" s="5">
        <v>50</v>
      </c>
      <c r="C48" s="5" t="s">
        <v>308</v>
      </c>
      <c r="D48" s="5" t="s">
        <v>309</v>
      </c>
      <c r="E48" s="8" t="s">
        <v>310</v>
      </c>
      <c r="F48" s="8" t="s">
        <v>311</v>
      </c>
      <c r="G48" s="5">
        <v>1</v>
      </c>
      <c r="H48" s="9">
        <v>11.7</v>
      </c>
      <c r="I48" s="54">
        <v>39.59</v>
      </c>
      <c r="J48" s="19">
        <f t="shared" si="0"/>
        <v>10.2915677355372</v>
      </c>
      <c r="K48" s="2"/>
      <c r="L48" s="2"/>
    </row>
    <row r="49" s="1" customFormat="1" ht="15" customHeight="1" spans="2:12">
      <c r="B49" s="5">
        <v>51</v>
      </c>
      <c r="C49" s="5" t="s">
        <v>312</v>
      </c>
      <c r="D49" s="10" t="s">
        <v>313</v>
      </c>
      <c r="E49" s="8" t="s">
        <v>314</v>
      </c>
      <c r="F49" s="8" t="s">
        <v>315</v>
      </c>
      <c r="G49" s="5">
        <v>2</v>
      </c>
      <c r="H49" s="9">
        <v>8.5</v>
      </c>
      <c r="I49" s="54">
        <v>40.37</v>
      </c>
      <c r="J49" s="19">
        <f t="shared" si="0"/>
        <v>10.4943316363636</v>
      </c>
      <c r="K49" s="2"/>
      <c r="L49" s="2"/>
    </row>
    <row r="50" s="1" customFormat="1" ht="15" customHeight="1" spans="2:12">
      <c r="B50" s="5">
        <v>52</v>
      </c>
      <c r="C50" s="5" t="s">
        <v>316</v>
      </c>
      <c r="D50" s="5" t="s">
        <v>317</v>
      </c>
      <c r="E50" s="8" t="s">
        <v>318</v>
      </c>
      <c r="F50" s="8" t="s">
        <v>319</v>
      </c>
      <c r="G50" s="5">
        <v>1</v>
      </c>
      <c r="H50" s="9">
        <v>1</v>
      </c>
      <c r="I50" s="54">
        <v>3.06</v>
      </c>
      <c r="J50" s="19">
        <f t="shared" si="0"/>
        <v>0.795458380165289</v>
      </c>
      <c r="K50" s="2"/>
      <c r="L50" s="2"/>
    </row>
    <row r="51" s="1" customFormat="1" ht="15" customHeight="1" spans="2:12">
      <c r="B51" s="5">
        <v>53</v>
      </c>
      <c r="C51" s="5" t="s">
        <v>320</v>
      </c>
      <c r="D51" s="11" t="s">
        <v>321</v>
      </c>
      <c r="E51" s="8" t="s">
        <v>322</v>
      </c>
      <c r="F51" s="8" t="s">
        <v>323</v>
      </c>
      <c r="G51" s="5">
        <v>2</v>
      </c>
      <c r="H51" s="9">
        <v>0.1</v>
      </c>
      <c r="I51" s="54">
        <v>0.46</v>
      </c>
      <c r="J51" s="19">
        <f t="shared" si="0"/>
        <v>0.119578710743802</v>
      </c>
      <c r="K51" s="2"/>
      <c r="L51" s="2"/>
    </row>
    <row r="52" s="1" customFormat="1" ht="15" customHeight="1" spans="2:12">
      <c r="B52" s="5">
        <v>54</v>
      </c>
      <c r="C52" s="5" t="s">
        <v>14</v>
      </c>
      <c r="D52" s="5" t="s">
        <v>324</v>
      </c>
      <c r="E52" s="8" t="s">
        <v>325</v>
      </c>
      <c r="F52" s="8" t="s">
        <v>326</v>
      </c>
      <c r="G52" s="5">
        <v>1</v>
      </c>
      <c r="H52" s="9">
        <v>2</v>
      </c>
      <c r="I52" s="54">
        <v>5.6</v>
      </c>
      <c r="J52" s="19">
        <f t="shared" si="0"/>
        <v>1.45574082644628</v>
      </c>
      <c r="K52" s="2"/>
      <c r="L52" s="2"/>
    </row>
    <row r="53" s="1" customFormat="1" ht="15" customHeight="1" spans="2:12">
      <c r="B53" s="5">
        <v>55</v>
      </c>
      <c r="C53" s="5" t="s">
        <v>327</v>
      </c>
      <c r="D53" s="5" t="s">
        <v>401</v>
      </c>
      <c r="E53" s="8" t="s">
        <v>329</v>
      </c>
      <c r="F53" s="8" t="s">
        <v>330</v>
      </c>
      <c r="G53" s="5">
        <v>1</v>
      </c>
      <c r="H53" s="9">
        <v>1</v>
      </c>
      <c r="I53" s="48">
        <v>3.69</v>
      </c>
      <c r="J53" s="19">
        <f t="shared" si="0"/>
        <v>0.959229223140496</v>
      </c>
      <c r="K53" s="2"/>
      <c r="L53" s="2"/>
    </row>
    <row r="54" s="1" customFormat="1" ht="15" customHeight="1" spans="2:12">
      <c r="B54" s="5">
        <v>56</v>
      </c>
      <c r="C54" s="5" t="s">
        <v>331</v>
      </c>
      <c r="D54" s="5" t="s">
        <v>332</v>
      </c>
      <c r="E54" s="8" t="s">
        <v>333</v>
      </c>
      <c r="F54" s="8" t="s">
        <v>334</v>
      </c>
      <c r="G54" s="5">
        <v>1</v>
      </c>
      <c r="H54" s="9">
        <v>37.3</v>
      </c>
      <c r="I54" s="54">
        <v>175</v>
      </c>
      <c r="J54" s="19">
        <f t="shared" si="0"/>
        <v>45.4919008264463</v>
      </c>
      <c r="K54" s="2"/>
      <c r="L54" s="2"/>
    </row>
    <row r="55" s="1" customFormat="1" ht="15" customHeight="1" spans="2:12">
      <c r="B55" s="5">
        <v>57</v>
      </c>
      <c r="C55" s="5" t="s">
        <v>335</v>
      </c>
      <c r="D55" s="5" t="s">
        <v>336</v>
      </c>
      <c r="E55" s="8" t="s">
        <v>337</v>
      </c>
      <c r="F55" s="8" t="s">
        <v>338</v>
      </c>
      <c r="G55" s="5">
        <v>1</v>
      </c>
      <c r="H55" s="9">
        <v>1.7</v>
      </c>
      <c r="I55" s="54">
        <v>11</v>
      </c>
      <c r="J55" s="19">
        <f t="shared" si="0"/>
        <v>2.85949090909091</v>
      </c>
      <c r="K55" s="2"/>
      <c r="L55" s="2"/>
    </row>
    <row r="56" s="1" customFormat="1" ht="15" customHeight="1" spans="2:12">
      <c r="B56" s="5">
        <v>58</v>
      </c>
      <c r="C56" s="5" t="s">
        <v>339</v>
      </c>
      <c r="D56" s="5" t="s">
        <v>340</v>
      </c>
      <c r="E56" s="8" t="s">
        <v>341</v>
      </c>
      <c r="F56" s="8" t="s">
        <v>342</v>
      </c>
      <c r="G56" s="5">
        <v>1</v>
      </c>
      <c r="H56" s="9">
        <v>10</v>
      </c>
      <c r="I56" s="54">
        <v>58.3</v>
      </c>
      <c r="J56" s="19">
        <f t="shared" si="0"/>
        <v>15.1553018181818</v>
      </c>
      <c r="K56" s="2"/>
      <c r="L56" s="2"/>
    </row>
    <row r="57" s="1" customFormat="1" ht="15" customHeight="1" spans="2:12">
      <c r="B57" s="5">
        <v>59</v>
      </c>
      <c r="C57" s="5" t="s">
        <v>16</v>
      </c>
      <c r="D57" s="5" t="s">
        <v>343</v>
      </c>
      <c r="E57" s="8" t="s">
        <v>344</v>
      </c>
      <c r="F57" s="8" t="s">
        <v>345</v>
      </c>
      <c r="G57" s="5">
        <v>1</v>
      </c>
      <c r="H57" s="9">
        <v>95</v>
      </c>
      <c r="I57" s="54">
        <v>378</v>
      </c>
      <c r="J57" s="19">
        <f t="shared" si="0"/>
        <v>98.262505785124</v>
      </c>
      <c r="K57" s="2"/>
      <c r="L57" s="2"/>
    </row>
    <row r="58" s="1" customFormat="1" ht="20.1" customHeight="1" spans="2:12">
      <c r="B58" s="5">
        <v>60</v>
      </c>
      <c r="C58" s="5" t="s">
        <v>402</v>
      </c>
      <c r="D58" s="5" t="s">
        <v>351</v>
      </c>
      <c r="E58" s="8" t="s">
        <v>352</v>
      </c>
      <c r="F58" s="8" t="s">
        <v>353</v>
      </c>
      <c r="G58" s="5">
        <v>1</v>
      </c>
      <c r="H58" s="9">
        <v>5.8</v>
      </c>
      <c r="I58" s="54">
        <v>22.2</v>
      </c>
      <c r="J58" s="19">
        <f t="shared" si="0"/>
        <v>5.77097256198347</v>
      </c>
      <c r="K58" s="2"/>
      <c r="L58" s="2"/>
    </row>
    <row r="59" ht="14.25" spans="2:12">
      <c r="B59" s="5">
        <v>61</v>
      </c>
      <c r="C59" s="5" t="s">
        <v>403</v>
      </c>
      <c r="D59" s="49" t="s">
        <v>404</v>
      </c>
      <c r="E59" s="8" t="s">
        <v>356</v>
      </c>
      <c r="F59" s="8" t="s">
        <v>405</v>
      </c>
      <c r="G59" s="5">
        <v>1</v>
      </c>
      <c r="H59" s="9">
        <v>2.3</v>
      </c>
      <c r="I59" s="54">
        <v>8.9</v>
      </c>
      <c r="J59" s="19">
        <f t="shared" si="0"/>
        <v>2.31358809917355</v>
      </c>
      <c r="K59" s="23"/>
      <c r="L59" s="23"/>
    </row>
    <row r="60" ht="14.25" spans="2:12">
      <c r="B60" s="5">
        <v>62</v>
      </c>
      <c r="C60" s="5" t="s">
        <v>406</v>
      </c>
      <c r="D60" s="49" t="s">
        <v>407</v>
      </c>
      <c r="E60" s="8" t="s">
        <v>360</v>
      </c>
      <c r="F60" s="8" t="s">
        <v>405</v>
      </c>
      <c r="G60" s="5">
        <v>1</v>
      </c>
      <c r="H60" s="9">
        <v>2.5</v>
      </c>
      <c r="I60" s="54">
        <v>9.5</v>
      </c>
      <c r="J60" s="19">
        <f t="shared" si="0"/>
        <v>2.46956033057851</v>
      </c>
      <c r="K60" s="23"/>
      <c r="L60" s="23"/>
    </row>
    <row r="61" ht="14.25" spans="2:12">
      <c r="B61" s="5">
        <v>63</v>
      </c>
      <c r="C61" s="5" t="s">
        <v>408</v>
      </c>
      <c r="D61" s="5" t="s">
        <v>362</v>
      </c>
      <c r="E61" s="8" t="s">
        <v>363</v>
      </c>
      <c r="F61" s="8" t="s">
        <v>353</v>
      </c>
      <c r="G61" s="5">
        <v>1</v>
      </c>
      <c r="H61" s="9">
        <v>2.5</v>
      </c>
      <c r="I61" s="54">
        <v>9.6</v>
      </c>
      <c r="J61" s="19">
        <f t="shared" si="0"/>
        <v>2.49555570247934</v>
      </c>
      <c r="K61" s="23"/>
      <c r="L61" s="23"/>
    </row>
    <row r="62" ht="14.25" spans="2:12">
      <c r="B62" s="5" t="s">
        <v>364</v>
      </c>
      <c r="C62" s="5" t="s">
        <v>365</v>
      </c>
      <c r="D62" s="5" t="s">
        <v>366</v>
      </c>
      <c r="E62" s="8" t="s">
        <v>367</v>
      </c>
      <c r="F62" s="8" t="s">
        <v>368</v>
      </c>
      <c r="G62" s="5">
        <v>2</v>
      </c>
      <c r="H62" s="9">
        <v>7.6</v>
      </c>
      <c r="I62" s="54">
        <v>10.51</v>
      </c>
      <c r="J62" s="19">
        <f t="shared" si="0"/>
        <v>2.73211358677686</v>
      </c>
      <c r="K62" s="23"/>
      <c r="L62" s="23"/>
    </row>
    <row r="63" ht="14.25" spans="2:12">
      <c r="B63" s="5" t="s">
        <v>369</v>
      </c>
      <c r="C63" s="5" t="s">
        <v>370</v>
      </c>
      <c r="D63" s="5" t="s">
        <v>371</v>
      </c>
      <c r="E63" s="8" t="s">
        <v>372</v>
      </c>
      <c r="F63" s="8" t="s">
        <v>373</v>
      </c>
      <c r="G63" s="5">
        <v>1</v>
      </c>
      <c r="H63" s="9">
        <v>6.4</v>
      </c>
      <c r="I63" s="54">
        <v>21.4</v>
      </c>
      <c r="J63" s="19">
        <f t="shared" si="0"/>
        <v>5.56300958677686</v>
      </c>
      <c r="K63" s="24"/>
      <c r="L63" s="23"/>
    </row>
    <row r="64" ht="14.25" spans="2:12">
      <c r="B64" s="5" t="s">
        <v>409</v>
      </c>
      <c r="C64" s="5" t="s">
        <v>375</v>
      </c>
      <c r="D64" s="5" t="s">
        <v>376</v>
      </c>
      <c r="E64" s="8" t="s">
        <v>367</v>
      </c>
      <c r="F64" s="8" t="s">
        <v>377</v>
      </c>
      <c r="G64" s="5">
        <v>1</v>
      </c>
      <c r="H64" s="9">
        <v>7.6</v>
      </c>
      <c r="I64" s="54">
        <v>10.31</v>
      </c>
      <c r="J64" s="19">
        <f t="shared" si="0"/>
        <v>2.68012284297521</v>
      </c>
      <c r="K64" s="23"/>
      <c r="L64" s="23"/>
    </row>
    <row r="65" ht="14.25" spans="2:12">
      <c r="B65" s="5" t="s">
        <v>410</v>
      </c>
      <c r="C65" s="5" t="s">
        <v>379</v>
      </c>
      <c r="D65" s="5" t="s">
        <v>380</v>
      </c>
      <c r="E65" s="8" t="s">
        <v>372</v>
      </c>
      <c r="F65" s="8" t="s">
        <v>381</v>
      </c>
      <c r="G65" s="5">
        <v>1</v>
      </c>
      <c r="H65" s="9">
        <v>6.4</v>
      </c>
      <c r="I65" s="54">
        <v>22.34</v>
      </c>
      <c r="J65" s="19">
        <f t="shared" si="0"/>
        <v>5.80736608264463</v>
      </c>
      <c r="K65" s="23"/>
      <c r="L65" s="23"/>
    </row>
    <row r="66" ht="14.25" spans="2:12">
      <c r="B66" s="5" t="s">
        <v>382</v>
      </c>
      <c r="C66" s="5" t="s">
        <v>411</v>
      </c>
      <c r="D66" s="5" t="s">
        <v>384</v>
      </c>
      <c r="E66" s="8" t="s">
        <v>385</v>
      </c>
      <c r="F66" s="8" t="s">
        <v>386</v>
      </c>
      <c r="G66" s="5">
        <v>2</v>
      </c>
      <c r="H66" s="9">
        <v>7.6</v>
      </c>
      <c r="I66" s="54">
        <v>10.51</v>
      </c>
      <c r="J66" s="19">
        <f t="shared" si="0"/>
        <v>2.73211358677686</v>
      </c>
      <c r="K66" s="23"/>
      <c r="L66" s="23"/>
    </row>
    <row r="67" ht="14.25" spans="2:12">
      <c r="B67" s="5" t="s">
        <v>387</v>
      </c>
      <c r="C67" s="5" t="s">
        <v>370</v>
      </c>
      <c r="D67" s="5" t="s">
        <v>371</v>
      </c>
      <c r="E67" s="8" t="s">
        <v>372</v>
      </c>
      <c r="F67" s="8" t="s">
        <v>373</v>
      </c>
      <c r="G67" s="5">
        <v>1</v>
      </c>
      <c r="H67" s="9">
        <v>6.4</v>
      </c>
      <c r="I67" s="54">
        <v>21.4</v>
      </c>
      <c r="J67" s="19">
        <f t="shared" ref="J67" si="1">I67*1.3106*1.2/6.05</f>
        <v>5.56300958677686</v>
      </c>
      <c r="K67" s="23"/>
      <c r="L67" s="23"/>
    </row>
  </sheetData>
  <autoFilter xmlns:etc="http://www.wps.cn/officeDocument/2017/etCustomData" ref="A1:L67" etc:filterBottomFollowUsedRange="0">
    <extLst/>
  </autoFilter>
  <sortState ref="B1:H67">
    <sortCondition ref="B1"/>
  </sortState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1"/>
  <sheetViews>
    <sheetView topLeftCell="B52" workbookViewId="0">
      <selection activeCell="K8" sqref="K8"/>
    </sheetView>
  </sheetViews>
  <sheetFormatPr defaultColWidth="9" defaultRowHeight="23.25" customHeight="1"/>
  <cols>
    <col min="1" max="1" width="120.25" style="2" customWidth="1"/>
    <col min="2" max="2" width="5.875" style="2" customWidth="1"/>
    <col min="3" max="3" width="20.875" style="2" customWidth="1"/>
    <col min="4" max="5" width="20.5" style="2" customWidth="1"/>
    <col min="6" max="6" width="34.25" style="2" customWidth="1"/>
    <col min="7" max="7" width="6.375" style="2" customWidth="1"/>
    <col min="8" max="8" width="6.5" style="2" customWidth="1"/>
    <col min="9" max="9" width="9" style="52"/>
    <col min="10" max="10" width="5.125" style="4" customWidth="1"/>
    <col min="11" max="16384" width="9" style="2"/>
  </cols>
  <sheetData>
    <row r="1" s="1" customFormat="1" customHeight="1" spans="2:10">
      <c r="B1" s="5" t="s">
        <v>127</v>
      </c>
      <c r="C1" s="5" t="s">
        <v>128</v>
      </c>
      <c r="D1" s="6" t="s">
        <v>129</v>
      </c>
      <c r="E1" s="6"/>
      <c r="F1" s="6"/>
      <c r="G1" s="6" t="s">
        <v>5</v>
      </c>
      <c r="H1" s="7" t="s">
        <v>130</v>
      </c>
      <c r="I1" s="54"/>
      <c r="J1" s="18"/>
    </row>
    <row r="2" s="1" customFormat="1" customHeight="1" spans="2:10">
      <c r="B2" s="5">
        <v>1</v>
      </c>
      <c r="C2" s="5" t="s">
        <v>131</v>
      </c>
      <c r="D2" s="5" t="s">
        <v>132</v>
      </c>
      <c r="E2" s="8" t="s">
        <v>133</v>
      </c>
      <c r="F2" s="8" t="s">
        <v>134</v>
      </c>
      <c r="G2" s="5">
        <v>2</v>
      </c>
      <c r="H2" s="9">
        <v>19.6</v>
      </c>
      <c r="I2" s="54">
        <v>11.6</v>
      </c>
      <c r="J2" s="19">
        <f>I2*1.3106*1.2/6.05</f>
        <v>3.01546314049587</v>
      </c>
    </row>
    <row r="3" s="1" customFormat="1" customHeight="1" spans="2:10">
      <c r="B3" s="5">
        <v>2</v>
      </c>
      <c r="C3" s="5" t="s">
        <v>135</v>
      </c>
      <c r="D3" s="5" t="s">
        <v>136</v>
      </c>
      <c r="E3" s="8" t="s">
        <v>137</v>
      </c>
      <c r="F3" s="8" t="s">
        <v>138</v>
      </c>
      <c r="G3" s="5">
        <v>3</v>
      </c>
      <c r="H3" s="9">
        <f>42.6*1.47/6</f>
        <v>10.437</v>
      </c>
      <c r="I3" s="54">
        <v>10.2</v>
      </c>
      <c r="J3" s="19">
        <f t="shared" ref="J3:J66" si="0">I3*1.3106*1.2/6.05</f>
        <v>2.6515279338843</v>
      </c>
    </row>
    <row r="4" s="1" customFormat="1" customHeight="1" spans="2:10">
      <c r="B4" s="5">
        <v>3</v>
      </c>
      <c r="C4" s="5" t="s">
        <v>139</v>
      </c>
      <c r="D4" s="5" t="s">
        <v>412</v>
      </c>
      <c r="E4" s="8" t="s">
        <v>141</v>
      </c>
      <c r="F4" s="8" t="s">
        <v>413</v>
      </c>
      <c r="G4" s="10">
        <v>1</v>
      </c>
      <c r="H4" s="9">
        <v>2.5</v>
      </c>
      <c r="I4" s="54">
        <v>343.5</v>
      </c>
      <c r="J4" s="19">
        <f t="shared" si="0"/>
        <v>89.2941024793388</v>
      </c>
    </row>
    <row r="5" s="1" customFormat="1" customHeight="1" spans="2:10">
      <c r="B5" s="5">
        <v>4</v>
      </c>
      <c r="C5" s="5" t="s">
        <v>143</v>
      </c>
      <c r="D5" s="11" t="s">
        <v>414</v>
      </c>
      <c r="E5" s="8" t="s">
        <v>145</v>
      </c>
      <c r="F5" s="8" t="s">
        <v>415</v>
      </c>
      <c r="G5" s="5">
        <v>1</v>
      </c>
      <c r="H5" s="9">
        <v>3.5</v>
      </c>
      <c r="I5" s="48">
        <v>133.44</v>
      </c>
      <c r="J5" s="19">
        <f t="shared" si="0"/>
        <v>34.6882242644628</v>
      </c>
    </row>
    <row r="6" s="1" customFormat="1" customHeight="1" spans="2:10">
      <c r="B6" s="5">
        <v>5</v>
      </c>
      <c r="C6" s="5" t="s">
        <v>147</v>
      </c>
      <c r="D6" s="5" t="s">
        <v>148</v>
      </c>
      <c r="E6" s="8" t="s">
        <v>149</v>
      </c>
      <c r="F6" s="8" t="s">
        <v>150</v>
      </c>
      <c r="G6" s="5">
        <v>1</v>
      </c>
      <c r="H6" s="9">
        <v>1</v>
      </c>
      <c r="I6" s="48">
        <v>53.49</v>
      </c>
      <c r="J6" s="19">
        <f t="shared" si="0"/>
        <v>13.9049244297521</v>
      </c>
    </row>
    <row r="7" s="1" customFormat="1" customHeight="1" spans="2:10">
      <c r="B7" s="5">
        <v>6</v>
      </c>
      <c r="C7" s="5" t="s">
        <v>151</v>
      </c>
      <c r="D7" s="5" t="s">
        <v>152</v>
      </c>
      <c r="E7" s="8" t="s">
        <v>153</v>
      </c>
      <c r="F7" s="8" t="s">
        <v>150</v>
      </c>
      <c r="G7" s="5">
        <v>1</v>
      </c>
      <c r="H7" s="9">
        <v>16.5</v>
      </c>
      <c r="I7" s="48">
        <v>53.49</v>
      </c>
      <c r="J7" s="19">
        <f t="shared" si="0"/>
        <v>13.9049244297521</v>
      </c>
    </row>
    <row r="8" s="1" customFormat="1" customHeight="1" spans="2:10">
      <c r="B8" s="5">
        <v>7</v>
      </c>
      <c r="C8" s="5" t="s">
        <v>416</v>
      </c>
      <c r="D8" s="5" t="s">
        <v>417</v>
      </c>
      <c r="E8" s="8" t="s">
        <v>418</v>
      </c>
      <c r="F8" s="8" t="s">
        <v>419</v>
      </c>
      <c r="G8" s="10">
        <v>1</v>
      </c>
      <c r="H8" s="9">
        <v>2.5</v>
      </c>
      <c r="I8" s="54">
        <v>28.29</v>
      </c>
      <c r="J8" s="19">
        <f t="shared" si="0"/>
        <v>7.3540907107438</v>
      </c>
    </row>
    <row r="9" s="1" customFormat="1" customHeight="1" spans="2:10">
      <c r="B9" s="5">
        <v>8</v>
      </c>
      <c r="C9" s="5" t="s">
        <v>420</v>
      </c>
      <c r="D9" s="5" t="s">
        <v>417</v>
      </c>
      <c r="E9" s="8" t="s">
        <v>418</v>
      </c>
      <c r="F9" s="8" t="s">
        <v>419</v>
      </c>
      <c r="G9" s="10">
        <v>1</v>
      </c>
      <c r="H9" s="9">
        <v>0.3</v>
      </c>
      <c r="I9" s="54">
        <v>28.29</v>
      </c>
      <c r="J9" s="19">
        <f t="shared" si="0"/>
        <v>7.3540907107438</v>
      </c>
    </row>
    <row r="10" s="1" customFormat="1" customHeight="1" spans="2:10">
      <c r="B10" s="5">
        <v>10</v>
      </c>
      <c r="C10" s="5" t="s">
        <v>154</v>
      </c>
      <c r="D10" s="5" t="s">
        <v>421</v>
      </c>
      <c r="E10" s="8" t="s">
        <v>156</v>
      </c>
      <c r="F10" s="8" t="s">
        <v>422</v>
      </c>
      <c r="G10" s="5">
        <v>1</v>
      </c>
      <c r="H10" s="9">
        <v>27.2</v>
      </c>
      <c r="I10" s="54">
        <v>84.84</v>
      </c>
      <c r="J10" s="19">
        <f t="shared" si="0"/>
        <v>22.0544735206612</v>
      </c>
    </row>
    <row r="11" s="1" customFormat="1" customHeight="1" spans="2:10">
      <c r="B11" s="5">
        <v>11</v>
      </c>
      <c r="C11" s="5" t="s">
        <v>158</v>
      </c>
      <c r="D11" s="5" t="s">
        <v>423</v>
      </c>
      <c r="E11" s="8" t="s">
        <v>160</v>
      </c>
      <c r="F11" s="8" t="s">
        <v>424</v>
      </c>
      <c r="G11" s="10">
        <v>1</v>
      </c>
      <c r="H11" s="9">
        <v>9.4</v>
      </c>
      <c r="I11" s="54">
        <v>6.09</v>
      </c>
      <c r="J11" s="19">
        <f t="shared" si="0"/>
        <v>1.58311814876033</v>
      </c>
    </row>
    <row r="12" s="1" customFormat="1" customHeight="1" spans="2:10">
      <c r="B12" s="5">
        <v>12</v>
      </c>
      <c r="C12" s="5" t="s">
        <v>162</v>
      </c>
      <c r="D12" s="5" t="s">
        <v>163</v>
      </c>
      <c r="E12" s="8" t="s">
        <v>164</v>
      </c>
      <c r="F12" s="8" t="s">
        <v>165</v>
      </c>
      <c r="G12" s="10">
        <v>1</v>
      </c>
      <c r="H12" s="9">
        <v>9.4</v>
      </c>
      <c r="I12" s="54">
        <v>2.7</v>
      </c>
      <c r="J12" s="19">
        <f t="shared" si="0"/>
        <v>0.701875041322314</v>
      </c>
    </row>
    <row r="13" s="1" customFormat="1" customHeight="1" spans="2:10">
      <c r="B13" s="5">
        <v>13</v>
      </c>
      <c r="C13" s="5" t="s">
        <v>166</v>
      </c>
      <c r="D13" s="5" t="s">
        <v>167</v>
      </c>
      <c r="E13" s="8" t="s">
        <v>168</v>
      </c>
      <c r="F13" s="8" t="s">
        <v>165</v>
      </c>
      <c r="G13" s="10">
        <v>1</v>
      </c>
      <c r="H13" s="9">
        <f>60*1.47/6</f>
        <v>14.7</v>
      </c>
      <c r="I13" s="54">
        <v>2.7</v>
      </c>
      <c r="J13" s="19">
        <f t="shared" si="0"/>
        <v>0.701875041322314</v>
      </c>
    </row>
    <row r="14" s="1" customFormat="1" customHeight="1" spans="2:10">
      <c r="B14" s="5">
        <v>14</v>
      </c>
      <c r="C14" s="5" t="s">
        <v>169</v>
      </c>
      <c r="D14" s="10" t="s">
        <v>170</v>
      </c>
      <c r="E14" s="8" t="s">
        <v>171</v>
      </c>
      <c r="F14" s="8" t="s">
        <v>172</v>
      </c>
      <c r="G14" s="5">
        <v>1</v>
      </c>
      <c r="H14" s="9">
        <f>40.5*1.47/6</f>
        <v>9.9225</v>
      </c>
      <c r="I14" s="54">
        <v>11.78</v>
      </c>
      <c r="J14" s="19">
        <f t="shared" si="0"/>
        <v>3.06225480991736</v>
      </c>
    </row>
    <row r="15" s="1" customFormat="1" customHeight="1" spans="2:10">
      <c r="B15" s="5">
        <v>16</v>
      </c>
      <c r="C15" s="5" t="s">
        <v>173</v>
      </c>
      <c r="D15" s="5" t="s">
        <v>425</v>
      </c>
      <c r="E15" s="8" t="s">
        <v>175</v>
      </c>
      <c r="F15" s="8" t="s">
        <v>426</v>
      </c>
      <c r="G15" s="5">
        <v>2</v>
      </c>
      <c r="H15" s="9">
        <v>15.6</v>
      </c>
      <c r="I15" s="48">
        <v>34.29</v>
      </c>
      <c r="J15" s="19">
        <f t="shared" si="0"/>
        <v>8.91381302479339</v>
      </c>
    </row>
    <row r="16" s="1" customFormat="1" customHeight="1" spans="2:10">
      <c r="B16" s="5">
        <v>17</v>
      </c>
      <c r="C16" s="5" t="s">
        <v>177</v>
      </c>
      <c r="D16" s="10" t="s">
        <v>178</v>
      </c>
      <c r="E16" s="8" t="s">
        <v>179</v>
      </c>
      <c r="F16" s="8" t="s">
        <v>172</v>
      </c>
      <c r="G16" s="5">
        <v>1</v>
      </c>
      <c r="H16" s="9">
        <v>9.4</v>
      </c>
      <c r="I16" s="54">
        <v>11.78</v>
      </c>
      <c r="J16" s="19">
        <f t="shared" si="0"/>
        <v>3.06225480991736</v>
      </c>
    </row>
    <row r="17" s="1" customFormat="1" customHeight="1" spans="2:10">
      <c r="B17" s="5">
        <v>18</v>
      </c>
      <c r="C17" s="5" t="s">
        <v>180</v>
      </c>
      <c r="D17" s="5" t="s">
        <v>427</v>
      </c>
      <c r="E17" s="30" t="s">
        <v>182</v>
      </c>
      <c r="F17" s="5" t="s">
        <v>428</v>
      </c>
      <c r="G17" s="5">
        <v>2</v>
      </c>
      <c r="H17" s="9">
        <v>2</v>
      </c>
      <c r="I17" s="55">
        <v>39.7</v>
      </c>
      <c r="J17" s="19">
        <f t="shared" si="0"/>
        <v>10.3201626446281</v>
      </c>
    </row>
    <row r="18" s="1" customFormat="1" customHeight="1" spans="2:10">
      <c r="B18" s="5">
        <v>19</v>
      </c>
      <c r="C18" s="5" t="s">
        <v>184</v>
      </c>
      <c r="D18" s="5" t="s">
        <v>185</v>
      </c>
      <c r="E18" s="8" t="s">
        <v>186</v>
      </c>
      <c r="F18" s="8" t="s">
        <v>187</v>
      </c>
      <c r="G18" s="5">
        <v>1</v>
      </c>
      <c r="H18" s="9">
        <v>48.5</v>
      </c>
      <c r="I18" s="48">
        <v>14.15</v>
      </c>
      <c r="J18" s="19">
        <f t="shared" si="0"/>
        <v>3.67834512396694</v>
      </c>
    </row>
    <row r="19" s="1" customFormat="1" customHeight="1" spans="2:10">
      <c r="B19" s="5">
        <v>20</v>
      </c>
      <c r="C19" s="5" t="s">
        <v>188</v>
      </c>
      <c r="D19" s="10" t="s">
        <v>189</v>
      </c>
      <c r="E19" s="8" t="s">
        <v>190</v>
      </c>
      <c r="F19" s="8" t="s">
        <v>191</v>
      </c>
      <c r="G19" s="5">
        <v>1</v>
      </c>
      <c r="H19" s="9">
        <v>2.1</v>
      </c>
      <c r="I19" s="48">
        <v>14.65</v>
      </c>
      <c r="J19" s="19">
        <f t="shared" si="0"/>
        <v>3.80832198347107</v>
      </c>
    </row>
    <row r="20" s="1" customFormat="1" customHeight="1" spans="2:10">
      <c r="B20" s="5">
        <v>21</v>
      </c>
      <c r="C20" s="5" t="s">
        <v>192</v>
      </c>
      <c r="D20" s="5" t="s">
        <v>429</v>
      </c>
      <c r="E20" s="8" t="s">
        <v>194</v>
      </c>
      <c r="F20" s="8" t="s">
        <v>426</v>
      </c>
      <c r="G20" s="5">
        <v>2</v>
      </c>
      <c r="H20" s="9">
        <v>2.5</v>
      </c>
      <c r="I20" s="48">
        <v>34.68</v>
      </c>
      <c r="J20" s="19">
        <f t="shared" si="0"/>
        <v>9.01519497520661</v>
      </c>
    </row>
    <row r="21" s="1" customFormat="1" customHeight="1" spans="2:10">
      <c r="B21" s="5">
        <v>22</v>
      </c>
      <c r="C21" s="5" t="s">
        <v>195</v>
      </c>
      <c r="D21" s="5" t="s">
        <v>430</v>
      </c>
      <c r="E21" s="30" t="s">
        <v>197</v>
      </c>
      <c r="F21" s="5" t="s">
        <v>431</v>
      </c>
      <c r="G21" s="5">
        <v>2</v>
      </c>
      <c r="H21" s="9">
        <v>2</v>
      </c>
      <c r="I21" s="55">
        <v>36.6</v>
      </c>
      <c r="J21" s="19">
        <f t="shared" si="0"/>
        <v>9.51430611570248</v>
      </c>
    </row>
    <row r="22" s="1" customFormat="1" customHeight="1" spans="2:10">
      <c r="B22" s="5">
        <v>23</v>
      </c>
      <c r="C22" s="5" t="s">
        <v>199</v>
      </c>
      <c r="D22" s="11" t="s">
        <v>200</v>
      </c>
      <c r="E22" s="8" t="s">
        <v>201</v>
      </c>
      <c r="F22" s="8" t="s">
        <v>202</v>
      </c>
      <c r="G22" s="5">
        <v>1</v>
      </c>
      <c r="H22" s="9">
        <f>29.69*1.47/6</f>
        <v>7.27405</v>
      </c>
      <c r="I22" s="55">
        <v>89.79</v>
      </c>
      <c r="J22" s="19">
        <f t="shared" si="0"/>
        <v>23.3412444297521</v>
      </c>
    </row>
    <row r="23" s="1" customFormat="1" customHeight="1" spans="2:10">
      <c r="B23" s="5">
        <v>24</v>
      </c>
      <c r="C23" s="5" t="s">
        <v>203</v>
      </c>
      <c r="D23" s="5" t="s">
        <v>432</v>
      </c>
      <c r="E23" s="8" t="s">
        <v>205</v>
      </c>
      <c r="F23" s="53" t="s">
        <v>433</v>
      </c>
      <c r="G23" s="5">
        <v>1</v>
      </c>
      <c r="H23" s="9">
        <v>6.4</v>
      </c>
      <c r="I23" s="48">
        <v>229.03</v>
      </c>
      <c r="J23" s="19">
        <f t="shared" si="0"/>
        <v>59.5372002644628</v>
      </c>
    </row>
    <row r="24" s="1" customFormat="1" customHeight="1" spans="2:10">
      <c r="B24" s="5">
        <v>25</v>
      </c>
      <c r="C24" s="5" t="s">
        <v>207</v>
      </c>
      <c r="D24" s="11" t="s">
        <v>434</v>
      </c>
      <c r="E24" s="8" t="s">
        <v>209</v>
      </c>
      <c r="F24" s="8" t="s">
        <v>435</v>
      </c>
      <c r="G24" s="5">
        <v>1</v>
      </c>
      <c r="H24" s="9">
        <v>24.6</v>
      </c>
      <c r="I24" s="55">
        <v>180</v>
      </c>
      <c r="J24" s="19">
        <f t="shared" si="0"/>
        <v>46.7916694214876</v>
      </c>
    </row>
    <row r="25" s="1" customFormat="1" customHeight="1" spans="2:10">
      <c r="B25" s="5">
        <v>27</v>
      </c>
      <c r="C25" s="5" t="s">
        <v>222</v>
      </c>
      <c r="D25" s="5" t="s">
        <v>436</v>
      </c>
      <c r="E25" s="8" t="s">
        <v>224</v>
      </c>
      <c r="F25" s="8" t="s">
        <v>437</v>
      </c>
      <c r="G25" s="5">
        <v>1</v>
      </c>
      <c r="H25" s="9">
        <v>0.8</v>
      </c>
      <c r="I25" s="54">
        <v>55.07</v>
      </c>
      <c r="J25" s="19">
        <f t="shared" si="0"/>
        <v>14.3156513057851</v>
      </c>
    </row>
    <row r="26" s="1" customFormat="1" customHeight="1" spans="2:10">
      <c r="B26" s="5">
        <v>28</v>
      </c>
      <c r="C26" s="5" t="s">
        <v>219</v>
      </c>
      <c r="D26" s="10" t="s">
        <v>438</v>
      </c>
      <c r="E26" s="8" t="s">
        <v>221</v>
      </c>
      <c r="F26" s="8" t="s">
        <v>202</v>
      </c>
      <c r="G26" s="5">
        <v>1</v>
      </c>
      <c r="H26" s="9">
        <v>4.4</v>
      </c>
      <c r="I26" s="55">
        <v>88.99</v>
      </c>
      <c r="J26" s="19">
        <f t="shared" si="0"/>
        <v>23.1332814545455</v>
      </c>
    </row>
    <row r="27" s="1" customFormat="1" customHeight="1" spans="2:10">
      <c r="B27" s="5">
        <v>29</v>
      </c>
      <c r="C27" s="5" t="s">
        <v>439</v>
      </c>
      <c r="D27" s="5" t="s">
        <v>216</v>
      </c>
      <c r="E27" s="8" t="s">
        <v>217</v>
      </c>
      <c r="F27" s="8" t="s">
        <v>218</v>
      </c>
      <c r="G27" s="5">
        <v>2</v>
      </c>
      <c r="H27" s="9">
        <f>40.68*1.47/6</f>
        <v>9.9666</v>
      </c>
      <c r="I27" s="48">
        <v>7.79</v>
      </c>
      <c r="J27" s="19">
        <f t="shared" si="0"/>
        <v>2.02503947107438</v>
      </c>
    </row>
    <row r="28" s="1" customFormat="1" customHeight="1" spans="2:10">
      <c r="B28" s="5">
        <v>30</v>
      </c>
      <c r="C28" s="5" t="s">
        <v>211</v>
      </c>
      <c r="D28" s="5" t="s">
        <v>212</v>
      </c>
      <c r="E28" s="8" t="s">
        <v>213</v>
      </c>
      <c r="F28" s="8" t="s">
        <v>214</v>
      </c>
      <c r="G28" s="5">
        <v>1</v>
      </c>
      <c r="H28" s="9">
        <v>5.3</v>
      </c>
      <c r="I28" s="54">
        <v>15.18</v>
      </c>
      <c r="J28" s="19">
        <f t="shared" si="0"/>
        <v>3.94609745454545</v>
      </c>
    </row>
    <row r="29" s="1" customFormat="1" customHeight="1" spans="2:10">
      <c r="B29" s="5">
        <v>31</v>
      </c>
      <c r="C29" s="5" t="s">
        <v>231</v>
      </c>
      <c r="D29" s="5" t="s">
        <v>232</v>
      </c>
      <c r="E29" s="8" t="s">
        <v>233</v>
      </c>
      <c r="F29" s="8" t="s">
        <v>234</v>
      </c>
      <c r="G29" s="10">
        <v>2</v>
      </c>
      <c r="H29" s="9">
        <v>9</v>
      </c>
      <c r="I29" s="54">
        <v>7.3</v>
      </c>
      <c r="J29" s="19">
        <f t="shared" si="0"/>
        <v>1.89766214876033</v>
      </c>
    </row>
    <row r="30" s="1" customFormat="1" customHeight="1" spans="2:10">
      <c r="B30" s="5">
        <v>32</v>
      </c>
      <c r="C30" s="5" t="s">
        <v>440</v>
      </c>
      <c r="D30" s="5" t="s">
        <v>236</v>
      </c>
      <c r="E30" s="8" t="s">
        <v>237</v>
      </c>
      <c r="F30" s="8" t="s">
        <v>238</v>
      </c>
      <c r="G30" s="5">
        <v>2</v>
      </c>
      <c r="H30" s="9">
        <v>4.5</v>
      </c>
      <c r="I30" s="54">
        <v>6.62</v>
      </c>
      <c r="J30" s="19">
        <f t="shared" si="0"/>
        <v>1.72089361983471</v>
      </c>
    </row>
    <row r="31" s="1" customFormat="1" customHeight="1" spans="2:10">
      <c r="B31" s="5">
        <v>33</v>
      </c>
      <c r="C31" s="5" t="s">
        <v>239</v>
      </c>
      <c r="D31" s="5" t="s">
        <v>441</v>
      </c>
      <c r="E31" s="8" t="s">
        <v>241</v>
      </c>
      <c r="F31" s="8" t="s">
        <v>442</v>
      </c>
      <c r="G31" s="10">
        <v>2</v>
      </c>
      <c r="H31" s="9">
        <v>5.7</v>
      </c>
      <c r="I31" s="54">
        <v>8.58</v>
      </c>
      <c r="J31" s="19">
        <f t="shared" si="0"/>
        <v>2.23040290909091</v>
      </c>
    </row>
    <row r="32" s="1" customFormat="1" customHeight="1" spans="2:10">
      <c r="B32" s="5">
        <v>34</v>
      </c>
      <c r="C32" s="5" t="s">
        <v>243</v>
      </c>
      <c r="D32" s="8" t="s">
        <v>443</v>
      </c>
      <c r="E32" s="8" t="s">
        <v>245</v>
      </c>
      <c r="F32" s="8" t="s">
        <v>444</v>
      </c>
      <c r="G32" s="5">
        <v>2</v>
      </c>
      <c r="H32" s="9">
        <v>78</v>
      </c>
      <c r="I32" s="55">
        <v>25.85</v>
      </c>
      <c r="J32" s="19">
        <f t="shared" si="0"/>
        <v>6.71980363636364</v>
      </c>
    </row>
    <row r="33" s="1" customFormat="1" customHeight="1" spans="2:10">
      <c r="B33" s="5">
        <v>35</v>
      </c>
      <c r="C33" s="5" t="s">
        <v>247</v>
      </c>
      <c r="D33" s="5" t="s">
        <v>248</v>
      </c>
      <c r="E33" s="8" t="s">
        <v>249</v>
      </c>
      <c r="F33" s="8" t="s">
        <v>238</v>
      </c>
      <c r="G33" s="10">
        <v>2</v>
      </c>
      <c r="H33" s="9">
        <v>5.7</v>
      </c>
      <c r="I33" s="54">
        <v>6.62</v>
      </c>
      <c r="J33" s="19">
        <f t="shared" si="0"/>
        <v>1.72089361983471</v>
      </c>
    </row>
    <row r="34" s="1" customFormat="1" customHeight="1" spans="2:10">
      <c r="B34" s="5">
        <v>36</v>
      </c>
      <c r="C34" s="5" t="s">
        <v>250</v>
      </c>
      <c r="D34" s="5" t="s">
        <v>251</v>
      </c>
      <c r="E34" s="8" t="s">
        <v>252</v>
      </c>
      <c r="F34" s="8" t="s">
        <v>253</v>
      </c>
      <c r="G34" s="10">
        <v>6</v>
      </c>
      <c r="H34" s="9">
        <f>152*1.47/6</f>
        <v>37.24</v>
      </c>
      <c r="I34" s="54">
        <v>0.367</v>
      </c>
      <c r="J34" s="19">
        <f t="shared" si="0"/>
        <v>0.095403014876033</v>
      </c>
    </row>
    <row r="35" s="1" customFormat="1" customHeight="1" spans="2:10">
      <c r="B35" s="5">
        <v>37</v>
      </c>
      <c r="C35" s="5" t="s">
        <v>254</v>
      </c>
      <c r="D35" s="5" t="s">
        <v>445</v>
      </c>
      <c r="E35" s="8" t="s">
        <v>256</v>
      </c>
      <c r="F35" s="8" t="s">
        <v>399</v>
      </c>
      <c r="G35" s="10">
        <v>2</v>
      </c>
      <c r="H35" s="9">
        <v>0.8</v>
      </c>
      <c r="I35" s="54">
        <v>7.16</v>
      </c>
      <c r="J35" s="19">
        <f t="shared" si="0"/>
        <v>1.86126862809917</v>
      </c>
    </row>
    <row r="36" s="1" customFormat="1" customHeight="1" spans="2:10">
      <c r="B36" s="5">
        <v>38</v>
      </c>
      <c r="C36" s="5" t="s">
        <v>12</v>
      </c>
      <c r="D36" s="5" t="s">
        <v>446</v>
      </c>
      <c r="E36" s="8" t="s">
        <v>227</v>
      </c>
      <c r="F36" s="8" t="s">
        <v>437</v>
      </c>
      <c r="G36" s="5">
        <v>1</v>
      </c>
      <c r="H36" s="9">
        <v>1</v>
      </c>
      <c r="I36" s="54">
        <v>37.51</v>
      </c>
      <c r="J36" s="19">
        <f t="shared" si="0"/>
        <v>9.750864</v>
      </c>
    </row>
    <row r="37" s="1" customFormat="1" customHeight="1" spans="2:10">
      <c r="B37" s="5">
        <v>39</v>
      </c>
      <c r="C37" s="5" t="s">
        <v>228</v>
      </c>
      <c r="D37" s="5" t="s">
        <v>229</v>
      </c>
      <c r="E37" s="8" t="s">
        <v>230</v>
      </c>
      <c r="F37" s="8" t="s">
        <v>214</v>
      </c>
      <c r="G37" s="5">
        <v>1</v>
      </c>
      <c r="H37" s="9">
        <v>5.3</v>
      </c>
      <c r="I37" s="54">
        <v>15.74</v>
      </c>
      <c r="J37" s="19">
        <f t="shared" si="0"/>
        <v>4.09167153719008</v>
      </c>
    </row>
    <row r="38" s="1" customFormat="1" customHeight="1" spans="2:10">
      <c r="B38" s="5">
        <v>40</v>
      </c>
      <c r="C38" s="5" t="s">
        <v>258</v>
      </c>
      <c r="D38" s="5" t="s">
        <v>447</v>
      </c>
      <c r="E38" s="8" t="s">
        <v>448</v>
      </c>
      <c r="F38" s="8" t="s">
        <v>449</v>
      </c>
      <c r="G38" s="5">
        <v>2</v>
      </c>
      <c r="H38" s="9">
        <v>2.5</v>
      </c>
      <c r="I38" s="48">
        <v>63.97</v>
      </c>
      <c r="J38" s="19">
        <f t="shared" si="0"/>
        <v>16.6292394049587</v>
      </c>
    </row>
    <row r="39" s="1" customFormat="1" customHeight="1" spans="2:12">
      <c r="B39" s="5">
        <v>41</v>
      </c>
      <c r="C39" s="5" t="s">
        <v>450</v>
      </c>
      <c r="D39" s="5" t="s">
        <v>451</v>
      </c>
      <c r="E39" s="30" t="s">
        <v>452</v>
      </c>
      <c r="F39" s="5" t="s">
        <v>453</v>
      </c>
      <c r="G39" s="10">
        <v>2</v>
      </c>
      <c r="H39" s="9">
        <f>29.69*1.47/6</f>
        <v>7.27405</v>
      </c>
      <c r="I39" s="55">
        <v>25.9</v>
      </c>
      <c r="J39" s="19">
        <f t="shared" si="0"/>
        <v>6.73280132231405</v>
      </c>
      <c r="K39" s="2"/>
      <c r="L39" s="2"/>
    </row>
    <row r="40" s="1" customFormat="1" customHeight="1" spans="2:12">
      <c r="B40" s="5">
        <v>42</v>
      </c>
      <c r="C40" s="5" t="s">
        <v>266</v>
      </c>
      <c r="D40" s="5" t="s">
        <v>267</v>
      </c>
      <c r="E40" s="8" t="s">
        <v>268</v>
      </c>
      <c r="F40" s="8" t="s">
        <v>269</v>
      </c>
      <c r="G40" s="10">
        <v>4</v>
      </c>
      <c r="H40" s="9">
        <v>1.2</v>
      </c>
      <c r="I40" s="54">
        <v>0.42</v>
      </c>
      <c r="J40" s="19">
        <f t="shared" si="0"/>
        <v>0.109180561983471</v>
      </c>
      <c r="K40" s="2"/>
      <c r="L40" s="2"/>
    </row>
    <row r="41" s="1" customFormat="1" customHeight="1" spans="2:12">
      <c r="B41" s="5">
        <v>43</v>
      </c>
      <c r="C41" s="5" t="s">
        <v>270</v>
      </c>
      <c r="D41" s="5" t="s">
        <v>271</v>
      </c>
      <c r="E41" s="8" t="s">
        <v>272</v>
      </c>
      <c r="F41" s="8" t="s">
        <v>273</v>
      </c>
      <c r="G41" s="5">
        <v>1</v>
      </c>
      <c r="H41" s="9">
        <v>1.7</v>
      </c>
      <c r="I41" s="54">
        <v>9.7</v>
      </c>
      <c r="J41" s="19">
        <f t="shared" si="0"/>
        <v>2.52155107438016</v>
      </c>
      <c r="K41" s="2"/>
      <c r="L41" s="2"/>
    </row>
    <row r="42" s="1" customFormat="1" customHeight="1" spans="2:12">
      <c r="B42" s="5">
        <v>44</v>
      </c>
      <c r="C42" s="5" t="s">
        <v>274</v>
      </c>
      <c r="D42" s="5" t="s">
        <v>275</v>
      </c>
      <c r="E42" s="8" t="s">
        <v>276</v>
      </c>
      <c r="F42" s="8" t="s">
        <v>273</v>
      </c>
      <c r="G42" s="5">
        <v>1</v>
      </c>
      <c r="H42" s="9">
        <v>1</v>
      </c>
      <c r="I42" s="54">
        <v>9.7</v>
      </c>
      <c r="J42" s="19">
        <f t="shared" si="0"/>
        <v>2.52155107438016</v>
      </c>
      <c r="K42" s="2"/>
      <c r="L42" s="2"/>
    </row>
    <row r="43" s="1" customFormat="1" customHeight="1" spans="2:12">
      <c r="B43" s="5">
        <v>45</v>
      </c>
      <c r="C43" s="5" t="s">
        <v>277</v>
      </c>
      <c r="D43" s="5" t="s">
        <v>278</v>
      </c>
      <c r="E43" s="8" t="s">
        <v>279</v>
      </c>
      <c r="F43" s="8" t="s">
        <v>280</v>
      </c>
      <c r="G43" s="5">
        <v>1</v>
      </c>
      <c r="H43" s="9">
        <v>37.3</v>
      </c>
      <c r="I43" s="54">
        <v>61.01</v>
      </c>
      <c r="J43" s="19">
        <f t="shared" si="0"/>
        <v>15.8597763966942</v>
      </c>
      <c r="K43" s="2"/>
      <c r="L43" s="2"/>
    </row>
    <row r="44" s="1" customFormat="1" customHeight="1" spans="2:12">
      <c r="B44" s="5">
        <v>46</v>
      </c>
      <c r="C44" s="5" t="s">
        <v>281</v>
      </c>
      <c r="D44" s="5" t="s">
        <v>282</v>
      </c>
      <c r="E44" s="8" t="s">
        <v>283</v>
      </c>
      <c r="F44" s="8" t="s">
        <v>284</v>
      </c>
      <c r="G44" s="5">
        <v>1</v>
      </c>
      <c r="H44" s="9">
        <v>22.6</v>
      </c>
      <c r="I44" s="54">
        <v>2.58</v>
      </c>
      <c r="J44" s="19">
        <f t="shared" si="0"/>
        <v>0.670680595041322</v>
      </c>
      <c r="K44" s="2"/>
      <c r="L44" s="2"/>
    </row>
    <row r="45" s="1" customFormat="1" customHeight="1" spans="2:12">
      <c r="B45" s="5">
        <v>47</v>
      </c>
      <c r="C45" s="5" t="s">
        <v>293</v>
      </c>
      <c r="D45" s="5" t="s">
        <v>294</v>
      </c>
      <c r="E45" s="8" t="s">
        <v>295</v>
      </c>
      <c r="F45" s="8" t="s">
        <v>284</v>
      </c>
      <c r="G45" s="10">
        <v>1</v>
      </c>
      <c r="H45" s="9">
        <v>4</v>
      </c>
      <c r="I45" s="54">
        <v>2.53</v>
      </c>
      <c r="J45" s="19">
        <f t="shared" si="0"/>
        <v>0.657682909090909</v>
      </c>
      <c r="K45" s="2"/>
      <c r="L45" s="2"/>
    </row>
    <row r="46" s="1" customFormat="1" customHeight="1" spans="2:12">
      <c r="B46" s="5">
        <v>48</v>
      </c>
      <c r="C46" s="5" t="s">
        <v>285</v>
      </c>
      <c r="D46" s="5" t="s">
        <v>286</v>
      </c>
      <c r="E46" s="8" t="s">
        <v>287</v>
      </c>
      <c r="F46" s="8" t="s">
        <v>288</v>
      </c>
      <c r="G46" s="5">
        <v>1</v>
      </c>
      <c r="H46" s="9">
        <v>1</v>
      </c>
      <c r="I46" s="54">
        <v>6.57</v>
      </c>
      <c r="J46" s="19">
        <f t="shared" si="0"/>
        <v>1.7078959338843</v>
      </c>
      <c r="K46" s="2"/>
      <c r="L46" s="2"/>
    </row>
    <row r="47" s="1" customFormat="1" customHeight="1" spans="2:12">
      <c r="B47" s="5">
        <v>49</v>
      </c>
      <c r="C47" s="5" t="s">
        <v>289</v>
      </c>
      <c r="D47" s="5" t="s">
        <v>290</v>
      </c>
      <c r="E47" s="8" t="s">
        <v>454</v>
      </c>
      <c r="F47" s="8" t="s">
        <v>455</v>
      </c>
      <c r="G47" s="5">
        <v>4</v>
      </c>
      <c r="H47" s="9">
        <f>42.6*1.47/6</f>
        <v>10.437</v>
      </c>
      <c r="I47" s="54">
        <v>35.68</v>
      </c>
      <c r="J47" s="19">
        <f t="shared" si="0"/>
        <v>9.27514869421488</v>
      </c>
      <c r="K47" s="2"/>
      <c r="L47" s="2"/>
    </row>
    <row r="48" s="1" customFormat="1" customHeight="1" spans="2:12">
      <c r="B48" s="5">
        <v>50</v>
      </c>
      <c r="C48" s="5" t="s">
        <v>296</v>
      </c>
      <c r="D48" s="11" t="s">
        <v>456</v>
      </c>
      <c r="E48" s="8" t="s">
        <v>298</v>
      </c>
      <c r="F48" s="8" t="s">
        <v>457</v>
      </c>
      <c r="G48" s="10">
        <v>1</v>
      </c>
      <c r="H48" s="9">
        <v>3.5</v>
      </c>
      <c r="I48" s="48">
        <v>61.75</v>
      </c>
      <c r="J48" s="19">
        <f t="shared" si="0"/>
        <v>16.0521421487603</v>
      </c>
      <c r="K48" s="2"/>
      <c r="L48" s="2"/>
    </row>
    <row r="49" s="1" customFormat="1" customHeight="1" spans="2:12">
      <c r="B49" s="5">
        <v>51</v>
      </c>
      <c r="C49" s="5" t="s">
        <v>300</v>
      </c>
      <c r="D49" s="5" t="s">
        <v>301</v>
      </c>
      <c r="E49" s="8" t="s">
        <v>302</v>
      </c>
      <c r="F49" s="8" t="s">
        <v>303</v>
      </c>
      <c r="G49" s="5">
        <v>1</v>
      </c>
      <c r="H49" s="9">
        <v>1</v>
      </c>
      <c r="I49" s="54">
        <v>209</v>
      </c>
      <c r="J49" s="19">
        <f t="shared" si="0"/>
        <v>54.3303272727273</v>
      </c>
      <c r="K49" s="2"/>
      <c r="L49" s="2"/>
    </row>
    <row r="50" s="1" customFormat="1" customHeight="1" spans="2:12">
      <c r="B50" s="5">
        <v>52</v>
      </c>
      <c r="C50" s="5" t="s">
        <v>304</v>
      </c>
      <c r="D50" s="11" t="s">
        <v>458</v>
      </c>
      <c r="E50" s="8" t="s">
        <v>306</v>
      </c>
      <c r="F50" s="8" t="s">
        <v>459</v>
      </c>
      <c r="G50" s="5">
        <v>1</v>
      </c>
      <c r="H50" s="9">
        <v>2</v>
      </c>
      <c r="I50" s="54">
        <v>11.6</v>
      </c>
      <c r="J50" s="19">
        <f t="shared" si="0"/>
        <v>3.01546314049587</v>
      </c>
      <c r="K50" s="2"/>
      <c r="L50" s="2"/>
    </row>
    <row r="51" s="1" customFormat="1" customHeight="1" spans="2:12">
      <c r="B51" s="5">
        <v>53</v>
      </c>
      <c r="C51" s="5" t="s">
        <v>308</v>
      </c>
      <c r="D51" s="5" t="s">
        <v>460</v>
      </c>
      <c r="E51" s="8" t="s">
        <v>310</v>
      </c>
      <c r="F51" s="8" t="s">
        <v>461</v>
      </c>
      <c r="G51" s="10">
        <v>1</v>
      </c>
      <c r="H51" s="9">
        <v>4.2</v>
      </c>
      <c r="I51" s="54">
        <v>83.93</v>
      </c>
      <c r="J51" s="19">
        <f t="shared" si="0"/>
        <v>21.8179156363636</v>
      </c>
      <c r="K51" s="2"/>
      <c r="L51" s="2"/>
    </row>
    <row r="52" s="1" customFormat="1" customHeight="1" spans="2:12">
      <c r="B52" s="5">
        <v>54</v>
      </c>
      <c r="C52" s="5" t="s">
        <v>462</v>
      </c>
      <c r="D52" s="8" t="s">
        <v>463</v>
      </c>
      <c r="E52" s="8" t="s">
        <v>464</v>
      </c>
      <c r="F52" s="8" t="s">
        <v>465</v>
      </c>
      <c r="G52" s="5">
        <v>1</v>
      </c>
      <c r="H52" s="9">
        <v>2.3</v>
      </c>
      <c r="I52" s="54">
        <v>24.11</v>
      </c>
      <c r="J52" s="19">
        <f t="shared" si="0"/>
        <v>6.26748416528926</v>
      </c>
      <c r="K52" s="2"/>
      <c r="L52" s="2"/>
    </row>
    <row r="53" s="1" customFormat="1" customHeight="1" spans="2:12">
      <c r="B53" s="5">
        <v>55</v>
      </c>
      <c r="C53" s="5" t="s">
        <v>316</v>
      </c>
      <c r="D53" s="5" t="s">
        <v>317</v>
      </c>
      <c r="E53" s="8" t="s">
        <v>318</v>
      </c>
      <c r="F53" s="8" t="s">
        <v>319</v>
      </c>
      <c r="G53" s="10">
        <v>1</v>
      </c>
      <c r="H53" s="9">
        <f>45.4*1.47/6</f>
        <v>11.123</v>
      </c>
      <c r="I53" s="54">
        <v>3.06</v>
      </c>
      <c r="J53" s="19">
        <f t="shared" si="0"/>
        <v>0.795458380165289</v>
      </c>
      <c r="K53" s="2"/>
      <c r="L53" s="2"/>
    </row>
    <row r="54" s="1" customFormat="1" customHeight="1" spans="2:12">
      <c r="B54" s="5">
        <v>56</v>
      </c>
      <c r="C54" s="5" t="s">
        <v>320</v>
      </c>
      <c r="D54" s="11" t="s">
        <v>321</v>
      </c>
      <c r="E54" s="8" t="s">
        <v>322</v>
      </c>
      <c r="F54" s="8" t="s">
        <v>323</v>
      </c>
      <c r="G54" s="5">
        <v>2</v>
      </c>
      <c r="H54" s="9">
        <v>51.8</v>
      </c>
      <c r="I54" s="54">
        <v>0.46</v>
      </c>
      <c r="J54" s="19">
        <f t="shared" si="0"/>
        <v>0.119578710743802</v>
      </c>
      <c r="K54" s="2"/>
      <c r="L54" s="2"/>
    </row>
    <row r="55" s="1" customFormat="1" customHeight="1" spans="2:12">
      <c r="B55" s="5">
        <v>57</v>
      </c>
      <c r="C55" s="5" t="s">
        <v>14</v>
      </c>
      <c r="D55" s="5" t="s">
        <v>324</v>
      </c>
      <c r="E55" s="30" t="s">
        <v>325</v>
      </c>
      <c r="F55" s="5" t="s">
        <v>326</v>
      </c>
      <c r="G55" s="5">
        <v>1</v>
      </c>
      <c r="H55" s="9">
        <v>1.7</v>
      </c>
      <c r="I55" s="54">
        <v>5.6</v>
      </c>
      <c r="J55" s="19">
        <f t="shared" si="0"/>
        <v>1.45574082644628</v>
      </c>
      <c r="K55" s="2"/>
      <c r="L55" s="2"/>
    </row>
    <row r="56" s="1" customFormat="1" customHeight="1" spans="2:12">
      <c r="B56" s="5">
        <v>58</v>
      </c>
      <c r="C56" s="5" t="s">
        <v>327</v>
      </c>
      <c r="D56" s="5" t="s">
        <v>401</v>
      </c>
      <c r="E56" s="8" t="s">
        <v>329</v>
      </c>
      <c r="F56" s="8" t="s">
        <v>330</v>
      </c>
      <c r="G56" s="5">
        <v>1</v>
      </c>
      <c r="H56" s="9">
        <v>11.2</v>
      </c>
      <c r="I56" s="54">
        <v>3.53</v>
      </c>
      <c r="J56" s="19">
        <f t="shared" si="0"/>
        <v>0.917636628099174</v>
      </c>
      <c r="K56" s="2"/>
      <c r="L56" s="2"/>
    </row>
    <row r="57" s="1" customFormat="1" customHeight="1" spans="2:12">
      <c r="B57" s="5">
        <v>59</v>
      </c>
      <c r="C57" s="5" t="s">
        <v>331</v>
      </c>
      <c r="D57" s="5" t="s">
        <v>332</v>
      </c>
      <c r="E57" s="8" t="s">
        <v>333</v>
      </c>
      <c r="F57" s="8" t="s">
        <v>334</v>
      </c>
      <c r="G57" s="5">
        <v>1</v>
      </c>
      <c r="H57" s="9">
        <v>0.1</v>
      </c>
      <c r="I57" s="54">
        <v>175</v>
      </c>
      <c r="J57" s="19">
        <f t="shared" si="0"/>
        <v>45.4919008264463</v>
      </c>
      <c r="K57" s="2"/>
      <c r="L57" s="2"/>
    </row>
    <row r="58" s="1" customFormat="1" customHeight="1" spans="2:12">
      <c r="B58" s="5">
        <v>60</v>
      </c>
      <c r="C58" s="5" t="s">
        <v>335</v>
      </c>
      <c r="D58" s="5" t="s">
        <v>336</v>
      </c>
      <c r="E58" s="8" t="s">
        <v>337</v>
      </c>
      <c r="F58" s="8" t="s">
        <v>338</v>
      </c>
      <c r="G58" s="5">
        <v>1</v>
      </c>
      <c r="H58" s="9">
        <v>95</v>
      </c>
      <c r="I58" s="54">
        <v>11</v>
      </c>
      <c r="J58" s="19">
        <f t="shared" si="0"/>
        <v>2.85949090909091</v>
      </c>
      <c r="K58" s="2"/>
      <c r="L58" s="2"/>
    </row>
    <row r="59" customHeight="1" spans="2:12">
      <c r="B59" s="5">
        <v>61</v>
      </c>
      <c r="C59" s="5" t="s">
        <v>466</v>
      </c>
      <c r="D59" s="5" t="s">
        <v>340</v>
      </c>
      <c r="E59" s="8" t="s">
        <v>341</v>
      </c>
      <c r="F59" s="8" t="s">
        <v>342</v>
      </c>
      <c r="G59" s="5">
        <v>1</v>
      </c>
      <c r="H59" s="9">
        <v>10</v>
      </c>
      <c r="I59" s="54">
        <v>58.3</v>
      </c>
      <c r="J59" s="19">
        <f t="shared" si="0"/>
        <v>15.1553018181818</v>
      </c>
      <c r="K59" s="23"/>
      <c r="L59" s="23"/>
    </row>
    <row r="60" customHeight="1" spans="2:12">
      <c r="B60" s="5">
        <v>62</v>
      </c>
      <c r="C60" s="5" t="s">
        <v>16</v>
      </c>
      <c r="D60" s="5" t="s">
        <v>343</v>
      </c>
      <c r="E60" s="8" t="s">
        <v>344</v>
      </c>
      <c r="F60" s="8" t="s">
        <v>345</v>
      </c>
      <c r="G60" s="5">
        <v>1</v>
      </c>
      <c r="H60" s="9">
        <v>28.2</v>
      </c>
      <c r="I60" s="54">
        <v>378</v>
      </c>
      <c r="J60" s="19">
        <f t="shared" si="0"/>
        <v>98.262505785124</v>
      </c>
      <c r="K60" s="23"/>
      <c r="L60" s="23"/>
    </row>
    <row r="61" customHeight="1" spans="2:12">
      <c r="B61" s="5">
        <v>63</v>
      </c>
      <c r="C61" s="5" t="s">
        <v>467</v>
      </c>
      <c r="D61" s="5" t="s">
        <v>468</v>
      </c>
      <c r="E61" s="8" t="s">
        <v>469</v>
      </c>
      <c r="F61" s="8" t="s">
        <v>470</v>
      </c>
      <c r="G61" s="5">
        <v>1</v>
      </c>
      <c r="H61" s="9">
        <f>27.61*1.47/6</f>
        <v>6.76445</v>
      </c>
      <c r="I61" s="54">
        <v>25.21</v>
      </c>
      <c r="J61" s="19">
        <f t="shared" si="0"/>
        <v>6.55343325619835</v>
      </c>
      <c r="K61" s="23"/>
      <c r="L61" s="23"/>
    </row>
    <row r="62" customHeight="1" spans="2:12">
      <c r="B62" s="5">
        <v>66</v>
      </c>
      <c r="C62" s="5" t="s">
        <v>350</v>
      </c>
      <c r="D62" s="5" t="s">
        <v>471</v>
      </c>
      <c r="E62" s="8" t="s">
        <v>352</v>
      </c>
      <c r="F62" s="8" t="s">
        <v>472</v>
      </c>
      <c r="G62" s="10">
        <v>1</v>
      </c>
      <c r="H62" s="9">
        <v>2.2</v>
      </c>
      <c r="I62" s="54">
        <v>28.7</v>
      </c>
      <c r="J62" s="19">
        <f t="shared" si="0"/>
        <v>7.46067173553719</v>
      </c>
      <c r="K62" s="23"/>
      <c r="L62" s="23"/>
    </row>
    <row r="63" customHeight="1" spans="2:12">
      <c r="B63" s="5">
        <v>67</v>
      </c>
      <c r="C63" s="5" t="s">
        <v>354</v>
      </c>
      <c r="D63" s="5" t="s">
        <v>355</v>
      </c>
      <c r="E63" s="14" t="s">
        <v>356</v>
      </c>
      <c r="F63" s="14" t="s">
        <v>357</v>
      </c>
      <c r="G63" s="5">
        <v>1</v>
      </c>
      <c r="H63" s="9">
        <v>2.1</v>
      </c>
      <c r="I63" s="54">
        <v>8.9</v>
      </c>
      <c r="J63" s="19">
        <f t="shared" si="0"/>
        <v>2.31358809917355</v>
      </c>
      <c r="K63" s="24"/>
      <c r="L63" s="23"/>
    </row>
    <row r="64" customHeight="1" spans="2:12">
      <c r="B64" s="5">
        <v>68</v>
      </c>
      <c r="C64" s="5" t="s">
        <v>358</v>
      </c>
      <c r="D64" s="5" t="s">
        <v>359</v>
      </c>
      <c r="E64" s="14" t="s">
        <v>360</v>
      </c>
      <c r="F64" s="14" t="s">
        <v>357</v>
      </c>
      <c r="G64" s="10">
        <v>1</v>
      </c>
      <c r="H64" s="9">
        <v>0.2</v>
      </c>
      <c r="I64" s="54">
        <v>9.5</v>
      </c>
      <c r="J64" s="19">
        <f t="shared" si="0"/>
        <v>2.46956033057851</v>
      </c>
      <c r="K64" s="23"/>
      <c r="L64" s="23"/>
    </row>
    <row r="65" customHeight="1" spans="2:12">
      <c r="B65" s="5">
        <v>69</v>
      </c>
      <c r="C65" s="5" t="s">
        <v>361</v>
      </c>
      <c r="D65" s="5" t="s">
        <v>473</v>
      </c>
      <c r="E65" s="8" t="s">
        <v>363</v>
      </c>
      <c r="F65" s="8" t="s">
        <v>472</v>
      </c>
      <c r="G65" s="5">
        <v>1</v>
      </c>
      <c r="H65" s="9">
        <v>22.6</v>
      </c>
      <c r="I65" s="54">
        <v>14.4</v>
      </c>
      <c r="J65" s="19">
        <f t="shared" si="0"/>
        <v>3.74333355371901</v>
      </c>
      <c r="K65" s="23"/>
      <c r="L65" s="23"/>
    </row>
    <row r="66" customHeight="1" spans="2:12">
      <c r="B66" s="5" t="s">
        <v>474</v>
      </c>
      <c r="C66" s="5" t="s">
        <v>475</v>
      </c>
      <c r="D66" s="5" t="s">
        <v>476</v>
      </c>
      <c r="E66" s="8" t="s">
        <v>372</v>
      </c>
      <c r="F66" s="8" t="s">
        <v>477</v>
      </c>
      <c r="G66" s="5">
        <v>1</v>
      </c>
      <c r="H66" s="9">
        <v>2.3</v>
      </c>
      <c r="I66" s="54">
        <v>21.4</v>
      </c>
      <c r="J66" s="19">
        <f t="shared" si="0"/>
        <v>5.56300958677686</v>
      </c>
      <c r="K66" s="23"/>
      <c r="L66" s="23"/>
    </row>
    <row r="67" customHeight="1" spans="2:12">
      <c r="B67" s="5" t="s">
        <v>478</v>
      </c>
      <c r="C67" s="5" t="s">
        <v>375</v>
      </c>
      <c r="D67" s="5" t="s">
        <v>479</v>
      </c>
      <c r="E67" s="8" t="s">
        <v>480</v>
      </c>
      <c r="F67" s="8" t="s">
        <v>481</v>
      </c>
      <c r="G67" s="5">
        <v>1</v>
      </c>
      <c r="H67" s="9">
        <v>2.5</v>
      </c>
      <c r="I67" s="54">
        <v>14.49</v>
      </c>
      <c r="J67" s="19">
        <f t="shared" ref="J67:J71" si="1">I67*1.3106*1.2/6.05</f>
        <v>3.76672938842975</v>
      </c>
      <c r="K67" s="23"/>
      <c r="L67" s="23"/>
    </row>
    <row r="68" customHeight="1" spans="2:10">
      <c r="B68" s="31" t="s">
        <v>482</v>
      </c>
      <c r="C68" s="5" t="s">
        <v>483</v>
      </c>
      <c r="D68" s="5" t="s">
        <v>484</v>
      </c>
      <c r="E68" s="8" t="s">
        <v>372</v>
      </c>
      <c r="F68" s="8" t="s">
        <v>485</v>
      </c>
      <c r="G68" s="5">
        <v>1</v>
      </c>
      <c r="H68" s="9">
        <v>28.2</v>
      </c>
      <c r="I68" s="54">
        <v>22.34</v>
      </c>
      <c r="J68" s="19">
        <f t="shared" si="1"/>
        <v>5.80736608264463</v>
      </c>
    </row>
    <row r="69" customHeight="1" spans="2:10">
      <c r="B69" s="5" t="s">
        <v>486</v>
      </c>
      <c r="C69" s="5" t="s">
        <v>370</v>
      </c>
      <c r="D69" s="5" t="s">
        <v>371</v>
      </c>
      <c r="E69" s="8" t="s">
        <v>372</v>
      </c>
      <c r="F69" s="8" t="s">
        <v>373</v>
      </c>
      <c r="G69" s="5">
        <v>1</v>
      </c>
      <c r="H69" s="9">
        <v>7.5</v>
      </c>
      <c r="I69" s="54">
        <v>21.4</v>
      </c>
      <c r="J69" s="19">
        <f t="shared" si="1"/>
        <v>5.56300958677686</v>
      </c>
    </row>
    <row r="70" customHeight="1" spans="2:10">
      <c r="B70" s="5" t="s">
        <v>487</v>
      </c>
      <c r="C70" s="5" t="s">
        <v>365</v>
      </c>
      <c r="D70" s="5" t="s">
        <v>488</v>
      </c>
      <c r="E70" s="8" t="s">
        <v>480</v>
      </c>
      <c r="F70" s="8" t="s">
        <v>489</v>
      </c>
      <c r="G70" s="10">
        <v>2</v>
      </c>
      <c r="H70" s="9">
        <v>6.4</v>
      </c>
      <c r="I70" s="54">
        <v>13.6</v>
      </c>
      <c r="J70" s="19">
        <f t="shared" si="1"/>
        <v>3.5353705785124</v>
      </c>
    </row>
    <row r="71" customHeight="1" spans="2:10">
      <c r="B71" s="5" t="s">
        <v>490</v>
      </c>
      <c r="C71" s="5" t="s">
        <v>411</v>
      </c>
      <c r="D71" s="5" t="s">
        <v>384</v>
      </c>
      <c r="E71" s="8" t="s">
        <v>385</v>
      </c>
      <c r="F71" s="8" t="s">
        <v>386</v>
      </c>
      <c r="G71" s="10">
        <v>2</v>
      </c>
      <c r="H71" s="9">
        <v>3.7</v>
      </c>
      <c r="I71" s="54">
        <v>10.51</v>
      </c>
      <c r="J71" s="19">
        <f t="shared" si="1"/>
        <v>2.73211358677686</v>
      </c>
    </row>
  </sheetData>
  <autoFilter xmlns:etc="http://www.wps.cn/officeDocument/2017/etCustomData" ref="A1:L71" etc:filterBottomFollowUsedRange="0">
    <extLst/>
  </autoFilter>
  <sortState ref="B3:H71">
    <sortCondition ref="B1"/>
  </sortState>
  <pageMargins left="0.7" right="0.7" top="0.75" bottom="0.75" header="0.3" footer="0.3"/>
  <pageSetup paperSize="9" orientation="portrait"/>
  <headerFooter/>
  <ignoredErrors>
    <ignoredError sqref="B66:B70" twoDigitTextYea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9"/>
  <sheetViews>
    <sheetView topLeftCell="B1" workbookViewId="0">
      <selection activeCell="K8" sqref="K8"/>
    </sheetView>
  </sheetViews>
  <sheetFormatPr defaultColWidth="9" defaultRowHeight="14.25"/>
  <cols>
    <col min="1" max="1" width="115.875" customWidth="1"/>
    <col min="2" max="2" width="4.375" customWidth="1"/>
    <col min="3" max="3" width="27.5" style="34" customWidth="1"/>
    <col min="4" max="4" width="20.5" customWidth="1"/>
    <col min="5" max="5" width="19.875" customWidth="1"/>
    <col min="6" max="6" width="26.125" customWidth="1"/>
    <col min="7" max="7" width="6.375" customWidth="1"/>
    <col min="8" max="8" width="6.5" customWidth="1"/>
    <col min="9" max="9" width="9" style="35"/>
    <col min="10" max="10" width="6.5" style="36" customWidth="1"/>
  </cols>
  <sheetData>
    <row r="1" s="33" customFormat="1" ht="26.25" customHeight="1" spans="2:10">
      <c r="B1" s="37" t="s">
        <v>127</v>
      </c>
      <c r="C1" s="37" t="s">
        <v>128</v>
      </c>
      <c r="D1" s="38" t="s">
        <v>129</v>
      </c>
      <c r="E1" s="38"/>
      <c r="F1" s="38"/>
      <c r="G1" s="38" t="s">
        <v>5</v>
      </c>
      <c r="H1" s="39" t="s">
        <v>491</v>
      </c>
      <c r="I1" s="46"/>
      <c r="J1" s="47"/>
    </row>
    <row r="2" s="33" customFormat="1" ht="15" customHeight="1" spans="2:10">
      <c r="B2" s="37">
        <v>1</v>
      </c>
      <c r="C2" s="37" t="s">
        <v>131</v>
      </c>
      <c r="D2" s="37" t="s">
        <v>132</v>
      </c>
      <c r="E2" s="40" t="s">
        <v>133</v>
      </c>
      <c r="F2" s="40" t="s">
        <v>134</v>
      </c>
      <c r="G2" s="41">
        <v>2</v>
      </c>
      <c r="H2" s="42">
        <v>1.2</v>
      </c>
      <c r="I2" s="46">
        <v>11.6</v>
      </c>
      <c r="J2" s="19">
        <f>I2*1.3106*1.2/6.05</f>
        <v>3.01546314049587</v>
      </c>
    </row>
    <row r="3" s="33" customFormat="1" ht="15" customHeight="1" spans="2:10">
      <c r="B3" s="37">
        <v>2</v>
      </c>
      <c r="C3" s="37" t="s">
        <v>135</v>
      </c>
      <c r="D3" s="37" t="s">
        <v>136</v>
      </c>
      <c r="E3" s="43" t="s">
        <v>137</v>
      </c>
      <c r="F3" s="43" t="s">
        <v>138</v>
      </c>
      <c r="G3" s="41">
        <v>3</v>
      </c>
      <c r="H3" s="42">
        <v>19.6</v>
      </c>
      <c r="I3" s="46">
        <v>10.2</v>
      </c>
      <c r="J3" s="19">
        <f t="shared" ref="J3:J66" si="0">I3*1.3106*1.2/6.05</f>
        <v>2.6515279338843</v>
      </c>
    </row>
    <row r="4" s="33" customFormat="1" ht="15" customHeight="1" spans="2:10">
      <c r="B4" s="37">
        <v>3</v>
      </c>
      <c r="C4" s="37" t="s">
        <v>139</v>
      </c>
      <c r="D4" s="37" t="s">
        <v>412</v>
      </c>
      <c r="E4" s="43" t="s">
        <v>141</v>
      </c>
      <c r="F4" s="43" t="s">
        <v>413</v>
      </c>
      <c r="G4" s="41">
        <v>1</v>
      </c>
      <c r="H4" s="42">
        <v>2.5</v>
      </c>
      <c r="I4" s="46">
        <v>343.5</v>
      </c>
      <c r="J4" s="19">
        <f t="shared" si="0"/>
        <v>89.2941024793388</v>
      </c>
    </row>
    <row r="5" s="33" customFormat="1" ht="15" customHeight="1" spans="2:10">
      <c r="B5" s="37">
        <v>4</v>
      </c>
      <c r="C5" s="37" t="s">
        <v>143</v>
      </c>
      <c r="D5" s="44" t="s">
        <v>414</v>
      </c>
      <c r="E5" s="43" t="s">
        <v>145</v>
      </c>
      <c r="F5" s="43" t="s">
        <v>415</v>
      </c>
      <c r="G5" s="41">
        <v>1</v>
      </c>
      <c r="H5" s="42">
        <v>2.5</v>
      </c>
      <c r="I5" s="48">
        <v>133.44</v>
      </c>
      <c r="J5" s="19">
        <f t="shared" si="0"/>
        <v>34.6882242644628</v>
      </c>
    </row>
    <row r="6" s="33" customFormat="1" ht="15" customHeight="1" spans="2:10">
      <c r="B6" s="37">
        <v>5</v>
      </c>
      <c r="C6" s="37" t="s">
        <v>147</v>
      </c>
      <c r="D6" s="37" t="s">
        <v>148</v>
      </c>
      <c r="E6" s="43" t="s">
        <v>149</v>
      </c>
      <c r="F6" s="43" t="s">
        <v>150</v>
      </c>
      <c r="G6" s="37">
        <v>1</v>
      </c>
      <c r="H6" s="42">
        <v>16.5</v>
      </c>
      <c r="I6" s="48">
        <v>53.49</v>
      </c>
      <c r="J6" s="19">
        <f t="shared" si="0"/>
        <v>13.9049244297521</v>
      </c>
    </row>
    <row r="7" s="33" customFormat="1" ht="15" customHeight="1" spans="2:10">
      <c r="B7" s="37">
        <v>6</v>
      </c>
      <c r="C7" s="37" t="s">
        <v>151</v>
      </c>
      <c r="D7" s="37" t="s">
        <v>152</v>
      </c>
      <c r="E7" s="43" t="s">
        <v>153</v>
      </c>
      <c r="F7" s="43" t="s">
        <v>150</v>
      </c>
      <c r="G7" s="37">
        <v>1</v>
      </c>
      <c r="H7" s="42">
        <v>2.1</v>
      </c>
      <c r="I7" s="48">
        <v>53.49</v>
      </c>
      <c r="J7" s="19">
        <f t="shared" si="0"/>
        <v>13.9049244297521</v>
      </c>
    </row>
    <row r="8" s="33" customFormat="1" ht="15" customHeight="1" spans="2:10">
      <c r="B8" s="37">
        <v>7</v>
      </c>
      <c r="C8" s="37" t="s">
        <v>416</v>
      </c>
      <c r="D8" s="37" t="s">
        <v>417</v>
      </c>
      <c r="E8" s="43" t="s">
        <v>418</v>
      </c>
      <c r="F8" s="43" t="s">
        <v>419</v>
      </c>
      <c r="G8" s="41">
        <v>1</v>
      </c>
      <c r="H8" s="42">
        <v>0.3</v>
      </c>
      <c r="I8" s="46">
        <v>28.29</v>
      </c>
      <c r="J8" s="19">
        <f t="shared" si="0"/>
        <v>7.3540907107438</v>
      </c>
    </row>
    <row r="9" s="33" customFormat="1" ht="15" customHeight="1" spans="2:10">
      <c r="B9" s="37">
        <v>8</v>
      </c>
      <c r="C9" s="37" t="s">
        <v>420</v>
      </c>
      <c r="D9" s="37" t="s">
        <v>417</v>
      </c>
      <c r="E9" s="43" t="s">
        <v>418</v>
      </c>
      <c r="F9" s="43" t="s">
        <v>419</v>
      </c>
      <c r="G9" s="41">
        <v>1</v>
      </c>
      <c r="H9" s="42">
        <f>5.27*1.47/6</f>
        <v>1.29115</v>
      </c>
      <c r="I9" s="46">
        <v>28.29</v>
      </c>
      <c r="J9" s="19">
        <f t="shared" si="0"/>
        <v>7.3540907107438</v>
      </c>
    </row>
    <row r="10" s="33" customFormat="1" ht="15" customHeight="1" spans="2:10">
      <c r="B10" s="37">
        <v>9</v>
      </c>
      <c r="C10" s="37" t="s">
        <v>154</v>
      </c>
      <c r="D10" s="37" t="s">
        <v>421</v>
      </c>
      <c r="E10" s="43" t="s">
        <v>156</v>
      </c>
      <c r="F10" s="43" t="s">
        <v>422</v>
      </c>
      <c r="G10" s="37">
        <v>1</v>
      </c>
      <c r="H10" s="42">
        <v>27.2</v>
      </c>
      <c r="I10" s="46">
        <v>84.84</v>
      </c>
      <c r="J10" s="19">
        <f t="shared" si="0"/>
        <v>22.0544735206612</v>
      </c>
    </row>
    <row r="11" s="33" customFormat="1" ht="15" customHeight="1" spans="2:10">
      <c r="B11" s="37">
        <v>11</v>
      </c>
      <c r="C11" s="37" t="s">
        <v>158</v>
      </c>
      <c r="D11" s="37" t="s">
        <v>423</v>
      </c>
      <c r="E11" s="43" t="s">
        <v>160</v>
      </c>
      <c r="F11" s="43" t="s">
        <v>424</v>
      </c>
      <c r="G11" s="37">
        <v>1</v>
      </c>
      <c r="H11" s="42">
        <f>29.69*1.47/6</f>
        <v>7.27405</v>
      </c>
      <c r="I11" s="46">
        <v>6.09</v>
      </c>
      <c r="J11" s="19">
        <f t="shared" si="0"/>
        <v>1.58311814876033</v>
      </c>
    </row>
    <row r="12" s="33" customFormat="1" ht="15" customHeight="1" spans="2:10">
      <c r="B12" s="37">
        <v>12</v>
      </c>
      <c r="C12" s="37" t="s">
        <v>162</v>
      </c>
      <c r="D12" s="37" t="s">
        <v>163</v>
      </c>
      <c r="E12" s="43" t="s">
        <v>164</v>
      </c>
      <c r="F12" s="43" t="s">
        <v>165</v>
      </c>
      <c r="G12" s="37">
        <v>1</v>
      </c>
      <c r="H12" s="42">
        <v>5.7</v>
      </c>
      <c r="I12" s="46">
        <v>2.7</v>
      </c>
      <c r="J12" s="19">
        <f t="shared" si="0"/>
        <v>0.701875041322314</v>
      </c>
    </row>
    <row r="13" s="33" customFormat="1" ht="15" customHeight="1" spans="2:10">
      <c r="B13" s="37">
        <v>13</v>
      </c>
      <c r="C13" s="37" t="s">
        <v>166</v>
      </c>
      <c r="D13" s="37" t="s">
        <v>167</v>
      </c>
      <c r="E13" s="43" t="s">
        <v>168</v>
      </c>
      <c r="F13" s="43" t="s">
        <v>165</v>
      </c>
      <c r="G13" s="41">
        <v>1</v>
      </c>
      <c r="H13" s="42">
        <v>9.4</v>
      </c>
      <c r="I13" s="46">
        <v>2.7</v>
      </c>
      <c r="J13" s="19">
        <f t="shared" si="0"/>
        <v>0.701875041322314</v>
      </c>
    </row>
    <row r="14" s="33" customFormat="1" ht="15" customHeight="1" spans="2:10">
      <c r="B14" s="37">
        <v>14</v>
      </c>
      <c r="C14" s="37" t="s">
        <v>169</v>
      </c>
      <c r="D14" s="37" t="s">
        <v>170</v>
      </c>
      <c r="E14" s="43" t="s">
        <v>171</v>
      </c>
      <c r="F14" s="43" t="s">
        <v>172</v>
      </c>
      <c r="G14" s="37">
        <v>1</v>
      </c>
      <c r="H14" s="42">
        <v>9.4</v>
      </c>
      <c r="I14" s="46">
        <v>11.78</v>
      </c>
      <c r="J14" s="19">
        <f t="shared" si="0"/>
        <v>3.06225480991736</v>
      </c>
    </row>
    <row r="15" s="33" customFormat="1" ht="15" customHeight="1" spans="2:10">
      <c r="B15" s="37">
        <v>16</v>
      </c>
      <c r="C15" s="37" t="s">
        <v>173</v>
      </c>
      <c r="D15" s="37" t="s">
        <v>425</v>
      </c>
      <c r="E15" s="43" t="s">
        <v>175</v>
      </c>
      <c r="F15" s="43" t="s">
        <v>426</v>
      </c>
      <c r="G15" s="37">
        <v>2</v>
      </c>
      <c r="H15" s="42">
        <v>2.5</v>
      </c>
      <c r="I15" s="49">
        <v>38.49</v>
      </c>
      <c r="J15" s="19">
        <f t="shared" si="0"/>
        <v>10.0056186446281</v>
      </c>
    </row>
    <row r="16" s="33" customFormat="1" ht="15" customHeight="1" spans="2:10">
      <c r="B16" s="37">
        <v>17</v>
      </c>
      <c r="C16" s="37" t="s">
        <v>177</v>
      </c>
      <c r="D16" s="37" t="s">
        <v>178</v>
      </c>
      <c r="E16" s="43" t="s">
        <v>179</v>
      </c>
      <c r="F16" s="43" t="s">
        <v>172</v>
      </c>
      <c r="G16" s="37">
        <v>1</v>
      </c>
      <c r="H16" s="42">
        <f>40.5*1.47/6</f>
        <v>9.9225</v>
      </c>
      <c r="I16" s="49">
        <v>11.78</v>
      </c>
      <c r="J16" s="19">
        <f t="shared" si="0"/>
        <v>3.06225480991736</v>
      </c>
    </row>
    <row r="17" s="33" customFormat="1" ht="15" customHeight="1" spans="2:10">
      <c r="B17" s="37">
        <v>18</v>
      </c>
      <c r="C17" s="37" t="s">
        <v>180</v>
      </c>
      <c r="D17" s="44" t="s">
        <v>427</v>
      </c>
      <c r="E17" s="43" t="s">
        <v>182</v>
      </c>
      <c r="F17" s="43" t="s">
        <v>428</v>
      </c>
      <c r="G17" s="37">
        <v>1</v>
      </c>
      <c r="H17" s="42">
        <v>78</v>
      </c>
      <c r="I17" s="49">
        <v>39.7</v>
      </c>
      <c r="J17" s="19">
        <f t="shared" si="0"/>
        <v>10.3201626446281</v>
      </c>
    </row>
    <row r="18" s="33" customFormat="1" ht="15" customHeight="1" spans="2:10">
      <c r="B18" s="37">
        <v>19</v>
      </c>
      <c r="C18" s="37" t="s">
        <v>184</v>
      </c>
      <c r="D18" s="37" t="s">
        <v>185</v>
      </c>
      <c r="E18" s="43" t="s">
        <v>186</v>
      </c>
      <c r="F18" s="43" t="s">
        <v>187</v>
      </c>
      <c r="G18" s="37">
        <v>1</v>
      </c>
      <c r="H18" s="42">
        <f>508.36*1.47/6</f>
        <v>124.5482</v>
      </c>
      <c r="I18" s="49">
        <v>14.15</v>
      </c>
      <c r="J18" s="19">
        <f t="shared" si="0"/>
        <v>3.67834512396694</v>
      </c>
    </row>
    <row r="19" s="33" customFormat="1" ht="15" customHeight="1" spans="2:10">
      <c r="B19" s="37">
        <v>20</v>
      </c>
      <c r="C19" s="37" t="s">
        <v>188</v>
      </c>
      <c r="D19" s="37" t="s">
        <v>189</v>
      </c>
      <c r="E19" s="43" t="s">
        <v>190</v>
      </c>
      <c r="F19" s="43" t="s">
        <v>191</v>
      </c>
      <c r="G19" s="37">
        <v>1</v>
      </c>
      <c r="H19" s="42">
        <v>27</v>
      </c>
      <c r="I19" s="49">
        <v>14.65</v>
      </c>
      <c r="J19" s="19">
        <f t="shared" si="0"/>
        <v>3.80832198347107</v>
      </c>
    </row>
    <row r="20" s="33" customFormat="1" ht="15" customHeight="1" spans="2:10">
      <c r="B20" s="37">
        <v>21</v>
      </c>
      <c r="C20" s="37" t="s">
        <v>192</v>
      </c>
      <c r="D20" s="37" t="s">
        <v>429</v>
      </c>
      <c r="E20" s="43" t="s">
        <v>194</v>
      </c>
      <c r="F20" s="43" t="s">
        <v>426</v>
      </c>
      <c r="G20" s="37">
        <v>2</v>
      </c>
      <c r="H20" s="42">
        <v>16.3</v>
      </c>
      <c r="I20" s="49">
        <v>38.88</v>
      </c>
      <c r="J20" s="19">
        <f t="shared" si="0"/>
        <v>10.1070005950413</v>
      </c>
    </row>
    <row r="21" s="33" customFormat="1" ht="15" customHeight="1" spans="2:10">
      <c r="B21" s="37">
        <v>22</v>
      </c>
      <c r="C21" s="37" t="s">
        <v>195</v>
      </c>
      <c r="D21" s="44" t="s">
        <v>430</v>
      </c>
      <c r="E21" s="43" t="s">
        <v>197</v>
      </c>
      <c r="F21" s="43" t="s">
        <v>431</v>
      </c>
      <c r="G21" s="37">
        <v>1</v>
      </c>
      <c r="H21" s="42">
        <v>24.6</v>
      </c>
      <c r="I21" s="49">
        <v>36.6</v>
      </c>
      <c r="J21" s="19">
        <f t="shared" si="0"/>
        <v>9.51430611570248</v>
      </c>
    </row>
    <row r="22" s="33" customFormat="1" ht="15" customHeight="1" spans="2:10">
      <c r="B22" s="37">
        <v>23</v>
      </c>
      <c r="C22" s="37" t="s">
        <v>396</v>
      </c>
      <c r="D22" s="37" t="s">
        <v>397</v>
      </c>
      <c r="E22" s="43" t="s">
        <v>398</v>
      </c>
      <c r="F22" s="43" t="s">
        <v>395</v>
      </c>
      <c r="G22" s="37">
        <v>1</v>
      </c>
      <c r="H22" s="42">
        <v>13.6</v>
      </c>
      <c r="I22" s="49">
        <v>117.19</v>
      </c>
      <c r="J22" s="19">
        <f t="shared" si="0"/>
        <v>30.4639763305785</v>
      </c>
    </row>
    <row r="23" s="33" customFormat="1" ht="15" customHeight="1" spans="2:10">
      <c r="B23" s="37">
        <v>24</v>
      </c>
      <c r="C23" s="37" t="s">
        <v>388</v>
      </c>
      <c r="D23" s="44" t="s">
        <v>492</v>
      </c>
      <c r="E23" s="43" t="s">
        <v>390</v>
      </c>
      <c r="F23" s="43" t="s">
        <v>493</v>
      </c>
      <c r="G23" s="37">
        <v>2</v>
      </c>
      <c r="H23" s="42">
        <v>4.4</v>
      </c>
      <c r="I23" s="49">
        <v>672.4</v>
      </c>
      <c r="J23" s="19">
        <f t="shared" si="0"/>
        <v>174.792880661157</v>
      </c>
    </row>
    <row r="24" s="33" customFormat="1" ht="15" customHeight="1" spans="2:10">
      <c r="B24" s="37">
        <v>25</v>
      </c>
      <c r="C24" s="37" t="s">
        <v>494</v>
      </c>
      <c r="D24" s="44" t="s">
        <v>495</v>
      </c>
      <c r="E24" s="43" t="s">
        <v>394</v>
      </c>
      <c r="F24" s="43" t="s">
        <v>395</v>
      </c>
      <c r="G24" s="37">
        <v>1</v>
      </c>
      <c r="H24" s="42">
        <f>29.69*1.47/6</f>
        <v>7.27405</v>
      </c>
      <c r="I24" s="49">
        <v>117.19</v>
      </c>
      <c r="J24" s="19">
        <f t="shared" si="0"/>
        <v>30.4639763305785</v>
      </c>
    </row>
    <row r="25" s="33" customFormat="1" ht="15" customHeight="1" spans="2:10">
      <c r="B25" s="37">
        <v>27</v>
      </c>
      <c r="C25" s="37" t="s">
        <v>222</v>
      </c>
      <c r="D25" s="37" t="s">
        <v>436</v>
      </c>
      <c r="E25" s="43" t="s">
        <v>224</v>
      </c>
      <c r="F25" s="43" t="s">
        <v>437</v>
      </c>
      <c r="G25" s="37">
        <v>1</v>
      </c>
      <c r="H25" s="42">
        <v>1</v>
      </c>
      <c r="I25" s="49">
        <v>55.07</v>
      </c>
      <c r="J25" s="19">
        <f t="shared" si="0"/>
        <v>14.3156513057851</v>
      </c>
    </row>
    <row r="26" s="33" customFormat="1" ht="15" customHeight="1" spans="2:10">
      <c r="B26" s="37">
        <v>28</v>
      </c>
      <c r="C26" s="37" t="s">
        <v>439</v>
      </c>
      <c r="D26" s="37" t="s">
        <v>216</v>
      </c>
      <c r="E26" s="43" t="s">
        <v>217</v>
      </c>
      <c r="F26" s="43" t="s">
        <v>218</v>
      </c>
      <c r="G26" s="37">
        <v>2</v>
      </c>
      <c r="H26" s="42">
        <f>40.68*1.47/6</f>
        <v>9.9666</v>
      </c>
      <c r="I26" s="49">
        <v>7.79</v>
      </c>
      <c r="J26" s="19">
        <f t="shared" si="0"/>
        <v>2.02503947107438</v>
      </c>
    </row>
    <row r="27" s="33" customFormat="1" ht="15" customHeight="1" spans="2:10">
      <c r="B27" s="37">
        <v>29</v>
      </c>
      <c r="C27" s="37" t="s">
        <v>211</v>
      </c>
      <c r="D27" s="37" t="s">
        <v>212</v>
      </c>
      <c r="E27" s="43" t="s">
        <v>213</v>
      </c>
      <c r="F27" s="43" t="s">
        <v>214</v>
      </c>
      <c r="G27" s="37">
        <v>1</v>
      </c>
      <c r="H27" s="42">
        <v>5.3</v>
      </c>
      <c r="I27" s="49">
        <v>15.18</v>
      </c>
      <c r="J27" s="19">
        <f t="shared" si="0"/>
        <v>3.94609745454545</v>
      </c>
    </row>
    <row r="28" s="33" customFormat="1" ht="15" customHeight="1" spans="2:10">
      <c r="B28" s="37">
        <v>30</v>
      </c>
      <c r="C28" s="37" t="s">
        <v>231</v>
      </c>
      <c r="D28" s="37" t="s">
        <v>232</v>
      </c>
      <c r="E28" s="43" t="s">
        <v>233</v>
      </c>
      <c r="F28" s="43" t="s">
        <v>234</v>
      </c>
      <c r="G28" s="41">
        <v>2</v>
      </c>
      <c r="H28" s="42">
        <v>1.7</v>
      </c>
      <c r="I28" s="49">
        <v>7.3</v>
      </c>
      <c r="J28" s="19">
        <f t="shared" si="0"/>
        <v>1.89766214876033</v>
      </c>
    </row>
    <row r="29" s="33" customFormat="1" ht="15" customHeight="1" spans="2:10">
      <c r="B29" s="37">
        <v>31</v>
      </c>
      <c r="C29" s="37" t="s">
        <v>440</v>
      </c>
      <c r="D29" s="37" t="s">
        <v>236</v>
      </c>
      <c r="E29" s="43" t="s">
        <v>237</v>
      </c>
      <c r="F29" s="43" t="s">
        <v>238</v>
      </c>
      <c r="G29" s="41">
        <v>2</v>
      </c>
      <c r="H29" s="42">
        <v>5.7</v>
      </c>
      <c r="I29" s="49">
        <v>6.62</v>
      </c>
      <c r="J29" s="19">
        <f t="shared" si="0"/>
        <v>1.72089361983471</v>
      </c>
    </row>
    <row r="30" s="33" customFormat="1" ht="15" customHeight="1" spans="2:10">
      <c r="B30" s="37">
        <v>32</v>
      </c>
      <c r="C30" s="37" t="s">
        <v>239</v>
      </c>
      <c r="D30" s="37" t="s">
        <v>441</v>
      </c>
      <c r="E30" s="43" t="s">
        <v>241</v>
      </c>
      <c r="F30" s="43" t="s">
        <v>442</v>
      </c>
      <c r="G30" s="41">
        <v>2</v>
      </c>
      <c r="H30" s="42">
        <v>0.8</v>
      </c>
      <c r="I30" s="49">
        <v>8.58</v>
      </c>
      <c r="J30" s="19">
        <f t="shared" si="0"/>
        <v>2.23040290909091</v>
      </c>
    </row>
    <row r="31" s="33" customFormat="1" ht="15" customHeight="1" spans="2:10">
      <c r="B31" s="37">
        <v>33</v>
      </c>
      <c r="C31" s="37" t="s">
        <v>243</v>
      </c>
      <c r="D31" s="37" t="s">
        <v>496</v>
      </c>
      <c r="E31" s="43" t="s">
        <v>245</v>
      </c>
      <c r="F31" s="43" t="s">
        <v>444</v>
      </c>
      <c r="G31" s="41">
        <v>2</v>
      </c>
      <c r="H31" s="42">
        <v>6.3</v>
      </c>
      <c r="I31" s="49">
        <v>25.85</v>
      </c>
      <c r="J31" s="19">
        <f t="shared" si="0"/>
        <v>6.71980363636364</v>
      </c>
    </row>
    <row r="32" s="33" customFormat="1" ht="15" customHeight="1" spans="2:10">
      <c r="B32" s="37">
        <v>34</v>
      </c>
      <c r="C32" s="37" t="s">
        <v>247</v>
      </c>
      <c r="D32" s="37" t="s">
        <v>248</v>
      </c>
      <c r="E32" s="43" t="s">
        <v>249</v>
      </c>
      <c r="F32" s="43" t="s">
        <v>238</v>
      </c>
      <c r="G32" s="41">
        <v>2</v>
      </c>
      <c r="H32" s="42">
        <f>60*1.47/6</f>
        <v>14.7</v>
      </c>
      <c r="I32" s="49">
        <v>6.62</v>
      </c>
      <c r="J32" s="19">
        <f t="shared" si="0"/>
        <v>1.72089361983471</v>
      </c>
    </row>
    <row r="33" s="33" customFormat="1" ht="15" customHeight="1" spans="2:10">
      <c r="B33" s="37">
        <v>35</v>
      </c>
      <c r="C33" s="37" t="s">
        <v>250</v>
      </c>
      <c r="D33" s="37" t="s">
        <v>251</v>
      </c>
      <c r="E33" s="43" t="s">
        <v>252</v>
      </c>
      <c r="F33" s="43" t="s">
        <v>253</v>
      </c>
      <c r="G33" s="41">
        <v>6</v>
      </c>
      <c r="H33" s="42">
        <v>11.2</v>
      </c>
      <c r="I33" s="49">
        <v>0.367</v>
      </c>
      <c r="J33" s="19">
        <f t="shared" si="0"/>
        <v>0.095403014876033</v>
      </c>
    </row>
    <row r="34" s="33" customFormat="1" ht="15" customHeight="1" spans="2:10">
      <c r="B34" s="37">
        <v>36</v>
      </c>
      <c r="C34" s="37" t="s">
        <v>254</v>
      </c>
      <c r="D34" s="37" t="s">
        <v>445</v>
      </c>
      <c r="E34" s="43" t="s">
        <v>256</v>
      </c>
      <c r="F34" s="43" t="s">
        <v>399</v>
      </c>
      <c r="G34" s="41">
        <v>2</v>
      </c>
      <c r="H34" s="42">
        <v>0.8</v>
      </c>
      <c r="I34" s="49">
        <v>7.16</v>
      </c>
      <c r="J34" s="19">
        <f t="shared" si="0"/>
        <v>1.86126862809917</v>
      </c>
    </row>
    <row r="35" s="33" customFormat="1" ht="15" customHeight="1" spans="2:10">
      <c r="B35" s="37">
        <v>37</v>
      </c>
      <c r="C35" s="37" t="s">
        <v>12</v>
      </c>
      <c r="D35" s="37" t="s">
        <v>446</v>
      </c>
      <c r="E35" s="43" t="s">
        <v>227</v>
      </c>
      <c r="F35" s="43" t="s">
        <v>437</v>
      </c>
      <c r="G35" s="41">
        <v>1</v>
      </c>
      <c r="H35" s="42">
        <v>9.4</v>
      </c>
      <c r="I35" s="49">
        <v>37.51</v>
      </c>
      <c r="J35" s="19">
        <f t="shared" si="0"/>
        <v>9.750864</v>
      </c>
    </row>
    <row r="36" s="33" customFormat="1" ht="15" customHeight="1" spans="2:10">
      <c r="B36" s="37">
        <v>38</v>
      </c>
      <c r="C36" s="37" t="s">
        <v>228</v>
      </c>
      <c r="D36" s="37" t="s">
        <v>229</v>
      </c>
      <c r="E36" s="43" t="s">
        <v>230</v>
      </c>
      <c r="F36" s="43" t="s">
        <v>214</v>
      </c>
      <c r="G36" s="41">
        <v>1</v>
      </c>
      <c r="H36" s="42">
        <f>30*1.47/6</f>
        <v>7.35</v>
      </c>
      <c r="I36" s="49">
        <v>15.74</v>
      </c>
      <c r="J36" s="19">
        <f t="shared" si="0"/>
        <v>4.09167153719008</v>
      </c>
    </row>
    <row r="37" s="33" customFormat="1" ht="15" customHeight="1" spans="2:10">
      <c r="B37" s="37">
        <v>39</v>
      </c>
      <c r="C37" s="37" t="s">
        <v>258</v>
      </c>
      <c r="D37" s="37" t="s">
        <v>447</v>
      </c>
      <c r="E37" s="43" t="s">
        <v>448</v>
      </c>
      <c r="F37" s="43" t="s">
        <v>449</v>
      </c>
      <c r="G37" s="37">
        <v>2</v>
      </c>
      <c r="H37" s="42">
        <f>6.32*1.47/6</f>
        <v>1.5484</v>
      </c>
      <c r="I37" s="49">
        <v>70.45</v>
      </c>
      <c r="J37" s="19">
        <f t="shared" si="0"/>
        <v>18.3137395041322</v>
      </c>
    </row>
    <row r="38" s="33" customFormat="1" ht="15" customHeight="1" spans="2:10">
      <c r="B38" s="37">
        <v>40</v>
      </c>
      <c r="C38" s="37" t="s">
        <v>262</v>
      </c>
      <c r="D38" s="37" t="s">
        <v>497</v>
      </c>
      <c r="E38" s="43" t="s">
        <v>452</v>
      </c>
      <c r="F38" s="43" t="s">
        <v>453</v>
      </c>
      <c r="G38" s="41">
        <v>2</v>
      </c>
      <c r="H38" s="42">
        <v>13.6</v>
      </c>
      <c r="I38" s="49">
        <v>25.9</v>
      </c>
      <c r="J38" s="19">
        <f t="shared" si="0"/>
        <v>6.73280132231405</v>
      </c>
    </row>
    <row r="39" s="33" customFormat="1" ht="15" customHeight="1" spans="2:12">
      <c r="B39" s="37">
        <v>41</v>
      </c>
      <c r="C39" s="37" t="s">
        <v>266</v>
      </c>
      <c r="D39" s="37" t="s">
        <v>267</v>
      </c>
      <c r="E39" s="43" t="s">
        <v>268</v>
      </c>
      <c r="F39" s="43" t="s">
        <v>269</v>
      </c>
      <c r="G39" s="41">
        <v>4</v>
      </c>
      <c r="H39" s="42">
        <f>152*1.47/6</f>
        <v>37.24</v>
      </c>
      <c r="I39" s="49">
        <v>0.42</v>
      </c>
      <c r="J39" s="19">
        <f t="shared" si="0"/>
        <v>0.109180561983471</v>
      </c>
      <c r="K39"/>
      <c r="L39"/>
    </row>
    <row r="40" s="33" customFormat="1" ht="15" customHeight="1" spans="2:12">
      <c r="B40" s="37">
        <v>42</v>
      </c>
      <c r="C40" s="37" t="s">
        <v>270</v>
      </c>
      <c r="D40" s="37" t="s">
        <v>271</v>
      </c>
      <c r="E40" s="43" t="s">
        <v>272</v>
      </c>
      <c r="F40" s="43" t="s">
        <v>273</v>
      </c>
      <c r="G40" s="37">
        <v>1</v>
      </c>
      <c r="H40" s="42">
        <v>1</v>
      </c>
      <c r="I40" s="49">
        <v>9.7</v>
      </c>
      <c r="J40" s="19">
        <f t="shared" si="0"/>
        <v>2.52155107438016</v>
      </c>
      <c r="K40"/>
      <c r="L40"/>
    </row>
    <row r="41" s="33" customFormat="1" ht="15" customHeight="1" spans="2:12">
      <c r="B41" s="37">
        <v>43</v>
      </c>
      <c r="C41" s="37" t="s">
        <v>274</v>
      </c>
      <c r="D41" s="37" t="s">
        <v>275</v>
      </c>
      <c r="E41" s="43" t="s">
        <v>276</v>
      </c>
      <c r="F41" s="43" t="s">
        <v>273</v>
      </c>
      <c r="G41" s="37">
        <v>1</v>
      </c>
      <c r="H41" s="42">
        <v>1</v>
      </c>
      <c r="I41" s="49">
        <v>9.7</v>
      </c>
      <c r="J41" s="19">
        <f t="shared" si="0"/>
        <v>2.52155107438016</v>
      </c>
      <c r="K41"/>
      <c r="L41"/>
    </row>
    <row r="42" s="33" customFormat="1" ht="15" customHeight="1" spans="2:12">
      <c r="B42" s="37">
        <v>44</v>
      </c>
      <c r="C42" s="37" t="s">
        <v>277</v>
      </c>
      <c r="D42" s="37" t="s">
        <v>278</v>
      </c>
      <c r="E42" s="43" t="s">
        <v>279</v>
      </c>
      <c r="F42" s="43" t="s">
        <v>280</v>
      </c>
      <c r="G42" s="37">
        <v>1</v>
      </c>
      <c r="H42" s="42">
        <v>1</v>
      </c>
      <c r="I42" s="49">
        <v>61.01</v>
      </c>
      <c r="J42" s="19">
        <f t="shared" si="0"/>
        <v>15.8597763966942</v>
      </c>
      <c r="K42"/>
      <c r="L42"/>
    </row>
    <row r="43" s="33" customFormat="1" ht="15" customHeight="1" spans="2:12">
      <c r="B43" s="37">
        <v>45</v>
      </c>
      <c r="C43" s="37" t="s">
        <v>281</v>
      </c>
      <c r="D43" s="37" t="s">
        <v>282</v>
      </c>
      <c r="E43" s="43" t="s">
        <v>283</v>
      </c>
      <c r="F43" s="43" t="s">
        <v>284</v>
      </c>
      <c r="G43" s="41">
        <v>1</v>
      </c>
      <c r="H43" s="42">
        <f>25.6*1.47/6</f>
        <v>6.272</v>
      </c>
      <c r="I43" s="49">
        <v>2.58</v>
      </c>
      <c r="J43" s="19">
        <f t="shared" si="0"/>
        <v>0.670680595041322</v>
      </c>
      <c r="K43"/>
      <c r="L43"/>
    </row>
    <row r="44" s="33" customFormat="1" ht="15" customHeight="1" spans="2:12">
      <c r="B44" s="37">
        <v>46</v>
      </c>
      <c r="C44" s="37" t="s">
        <v>293</v>
      </c>
      <c r="D44" s="37" t="s">
        <v>294</v>
      </c>
      <c r="E44" s="43" t="s">
        <v>295</v>
      </c>
      <c r="F44" s="43" t="s">
        <v>284</v>
      </c>
      <c r="G44" s="41">
        <v>1</v>
      </c>
      <c r="H44" s="42">
        <f>45.4*1.47/6</f>
        <v>11.123</v>
      </c>
      <c r="I44" s="49">
        <v>2.53</v>
      </c>
      <c r="J44" s="19">
        <f t="shared" si="0"/>
        <v>0.657682909090909</v>
      </c>
      <c r="K44"/>
      <c r="L44"/>
    </row>
    <row r="45" s="33" customFormat="1" ht="15" customHeight="1" spans="2:12">
      <c r="B45" s="37">
        <v>47</v>
      </c>
      <c r="C45" s="37" t="s">
        <v>285</v>
      </c>
      <c r="D45" s="37" t="s">
        <v>286</v>
      </c>
      <c r="E45" s="43" t="s">
        <v>287</v>
      </c>
      <c r="F45" s="43" t="s">
        <v>288</v>
      </c>
      <c r="G45" s="37">
        <v>1</v>
      </c>
      <c r="H45" s="42">
        <v>2</v>
      </c>
      <c r="I45" s="49">
        <v>6.57</v>
      </c>
      <c r="J45" s="19">
        <f t="shared" si="0"/>
        <v>1.7078959338843</v>
      </c>
      <c r="K45"/>
      <c r="L45"/>
    </row>
    <row r="46" s="33" customFormat="1" ht="15" customHeight="1" spans="2:12">
      <c r="B46" s="37">
        <v>48</v>
      </c>
      <c r="C46" s="37" t="s">
        <v>289</v>
      </c>
      <c r="D46" s="37" t="s">
        <v>290</v>
      </c>
      <c r="E46" s="43" t="s">
        <v>291</v>
      </c>
      <c r="F46" s="43" t="s">
        <v>292</v>
      </c>
      <c r="G46" s="41">
        <v>4</v>
      </c>
      <c r="H46" s="42">
        <v>95</v>
      </c>
      <c r="I46" s="49">
        <v>35.68</v>
      </c>
      <c r="J46" s="19">
        <f t="shared" si="0"/>
        <v>9.27514869421488</v>
      </c>
      <c r="K46"/>
      <c r="L46"/>
    </row>
    <row r="47" s="33" customFormat="1" ht="15" customHeight="1" spans="2:12">
      <c r="B47" s="37">
        <v>49</v>
      </c>
      <c r="C47" s="37" t="s">
        <v>296</v>
      </c>
      <c r="D47" s="41" t="s">
        <v>498</v>
      </c>
      <c r="E47" s="43" t="s">
        <v>298</v>
      </c>
      <c r="F47" s="43" t="s">
        <v>457</v>
      </c>
      <c r="G47" s="41">
        <v>1</v>
      </c>
      <c r="H47" s="42">
        <v>3.5</v>
      </c>
      <c r="I47" s="49">
        <v>61.75</v>
      </c>
      <c r="J47" s="19">
        <f t="shared" si="0"/>
        <v>16.0521421487603</v>
      </c>
      <c r="K47"/>
      <c r="L47"/>
    </row>
    <row r="48" s="33" customFormat="1" ht="15" customHeight="1" spans="2:12">
      <c r="B48" s="37">
        <v>50</v>
      </c>
      <c r="C48" s="37" t="s">
        <v>300</v>
      </c>
      <c r="D48" s="37" t="s">
        <v>301</v>
      </c>
      <c r="E48" s="43" t="s">
        <v>302</v>
      </c>
      <c r="F48" s="43" t="s">
        <v>303</v>
      </c>
      <c r="G48" s="37">
        <v>1</v>
      </c>
      <c r="H48" s="42">
        <f>42.6*1.47/6</f>
        <v>10.437</v>
      </c>
      <c r="I48" s="46">
        <v>209</v>
      </c>
      <c r="J48" s="19">
        <f t="shared" si="0"/>
        <v>54.3303272727273</v>
      </c>
      <c r="K48"/>
      <c r="L48"/>
    </row>
    <row r="49" s="33" customFormat="1" ht="15" customHeight="1" spans="2:12">
      <c r="B49" s="37">
        <v>51</v>
      </c>
      <c r="C49" s="37" t="s">
        <v>304</v>
      </c>
      <c r="D49" s="44" t="s">
        <v>458</v>
      </c>
      <c r="E49" s="43" t="s">
        <v>306</v>
      </c>
      <c r="F49" s="43" t="s">
        <v>459</v>
      </c>
      <c r="G49" s="37">
        <v>1</v>
      </c>
      <c r="H49" s="42">
        <v>0.1</v>
      </c>
      <c r="I49" s="46">
        <v>11.6</v>
      </c>
      <c r="J49" s="19">
        <f t="shared" si="0"/>
        <v>3.01546314049587</v>
      </c>
      <c r="K49"/>
      <c r="L49"/>
    </row>
    <row r="50" s="33" customFormat="1" ht="15" customHeight="1" spans="2:12">
      <c r="B50" s="37">
        <v>52</v>
      </c>
      <c r="C50" s="37" t="s">
        <v>308</v>
      </c>
      <c r="D50" s="37" t="s">
        <v>460</v>
      </c>
      <c r="E50" s="43" t="s">
        <v>310</v>
      </c>
      <c r="F50" s="43" t="s">
        <v>461</v>
      </c>
      <c r="G50" s="41">
        <v>1</v>
      </c>
      <c r="H50" s="42">
        <v>4.2</v>
      </c>
      <c r="I50" s="46">
        <v>83.93</v>
      </c>
      <c r="J50" s="19">
        <f t="shared" si="0"/>
        <v>21.8179156363636</v>
      </c>
      <c r="K50"/>
      <c r="L50"/>
    </row>
    <row r="51" s="33" customFormat="1" ht="15" customHeight="1" spans="2:12">
      <c r="B51" s="37">
        <v>53</v>
      </c>
      <c r="C51" s="37" t="s">
        <v>312</v>
      </c>
      <c r="D51" s="37" t="s">
        <v>499</v>
      </c>
      <c r="E51" s="43" t="s">
        <v>469</v>
      </c>
      <c r="F51" s="43" t="s">
        <v>500</v>
      </c>
      <c r="G51" s="37">
        <v>2</v>
      </c>
      <c r="H51" s="42">
        <f>27.61*1.47/6</f>
        <v>6.76445</v>
      </c>
      <c r="I51" s="46">
        <v>49.32</v>
      </c>
      <c r="J51" s="19">
        <f t="shared" si="0"/>
        <v>12.8209174214876</v>
      </c>
      <c r="K51"/>
      <c r="L51"/>
    </row>
    <row r="52" s="33" customFormat="1" ht="15" customHeight="1" spans="2:12">
      <c r="B52" s="37">
        <v>54</v>
      </c>
      <c r="C52" s="37" t="s">
        <v>316</v>
      </c>
      <c r="D52" s="37" t="s">
        <v>317</v>
      </c>
      <c r="E52" s="43" t="s">
        <v>318</v>
      </c>
      <c r="F52" s="43" t="s">
        <v>319</v>
      </c>
      <c r="G52" s="37">
        <v>1</v>
      </c>
      <c r="H52" s="42">
        <v>5.3</v>
      </c>
      <c r="I52" s="46">
        <v>3.06</v>
      </c>
      <c r="J52" s="19">
        <f t="shared" si="0"/>
        <v>0.795458380165289</v>
      </c>
      <c r="K52"/>
      <c r="L52"/>
    </row>
    <row r="53" s="33" customFormat="1" ht="15" customHeight="1" spans="2:12">
      <c r="B53" s="37">
        <v>55</v>
      </c>
      <c r="C53" s="37" t="s">
        <v>320</v>
      </c>
      <c r="D53" s="44" t="s">
        <v>321</v>
      </c>
      <c r="E53" s="43" t="s">
        <v>322</v>
      </c>
      <c r="F53" s="43" t="s">
        <v>323</v>
      </c>
      <c r="G53" s="37">
        <v>2</v>
      </c>
      <c r="H53" s="42">
        <v>27</v>
      </c>
      <c r="I53" s="46">
        <v>0.46</v>
      </c>
      <c r="J53" s="19">
        <f t="shared" si="0"/>
        <v>0.119578710743802</v>
      </c>
      <c r="K53"/>
      <c r="L53"/>
    </row>
    <row r="54" s="33" customFormat="1" ht="15" customHeight="1" spans="2:12">
      <c r="B54" s="37">
        <v>56</v>
      </c>
      <c r="C54" s="37" t="s">
        <v>14</v>
      </c>
      <c r="D54" s="37" t="s">
        <v>324</v>
      </c>
      <c r="E54" s="43" t="s">
        <v>325</v>
      </c>
      <c r="F54" s="43" t="s">
        <v>326</v>
      </c>
      <c r="G54" s="37">
        <v>1</v>
      </c>
      <c r="H54" s="42">
        <v>37.3</v>
      </c>
      <c r="I54" s="46">
        <v>5.6</v>
      </c>
      <c r="J54" s="19">
        <f t="shared" si="0"/>
        <v>1.45574082644628</v>
      </c>
      <c r="K54"/>
      <c r="L54"/>
    </row>
    <row r="55" s="33" customFormat="1" ht="15" customHeight="1" spans="2:12">
      <c r="B55" s="37">
        <v>57</v>
      </c>
      <c r="C55" s="37" t="s">
        <v>327</v>
      </c>
      <c r="D55" s="37" t="s">
        <v>401</v>
      </c>
      <c r="E55" s="43" t="s">
        <v>329</v>
      </c>
      <c r="F55" s="43" t="s">
        <v>330</v>
      </c>
      <c r="G55" s="41">
        <v>1</v>
      </c>
      <c r="H55" s="42">
        <v>9</v>
      </c>
      <c r="I55" s="46">
        <v>3.53</v>
      </c>
      <c r="J55" s="19">
        <f t="shared" si="0"/>
        <v>0.917636628099174</v>
      </c>
      <c r="K55"/>
      <c r="L55"/>
    </row>
    <row r="56" s="33" customFormat="1" ht="15" customHeight="1" spans="2:12">
      <c r="B56" s="37">
        <v>58</v>
      </c>
      <c r="C56" s="37" t="s">
        <v>331</v>
      </c>
      <c r="D56" s="37" t="s">
        <v>332</v>
      </c>
      <c r="E56" s="43" t="s">
        <v>333</v>
      </c>
      <c r="F56" s="43" t="s">
        <v>334</v>
      </c>
      <c r="G56" s="37">
        <v>1</v>
      </c>
      <c r="H56" s="42">
        <v>1</v>
      </c>
      <c r="I56" s="46">
        <v>175</v>
      </c>
      <c r="J56" s="19">
        <f t="shared" si="0"/>
        <v>45.4919008264463</v>
      </c>
      <c r="K56"/>
      <c r="L56"/>
    </row>
    <row r="57" s="33" customFormat="1" ht="15" customHeight="1" spans="2:12">
      <c r="B57" s="37">
        <v>59</v>
      </c>
      <c r="C57" s="37" t="s">
        <v>335</v>
      </c>
      <c r="D57" s="37" t="s">
        <v>336</v>
      </c>
      <c r="E57" s="43" t="s">
        <v>337</v>
      </c>
      <c r="F57" s="43" t="s">
        <v>338</v>
      </c>
      <c r="G57" s="37">
        <v>1</v>
      </c>
      <c r="H57" s="42">
        <v>10</v>
      </c>
      <c r="I57" s="46">
        <v>11</v>
      </c>
      <c r="J57" s="19">
        <f t="shared" si="0"/>
        <v>2.85949090909091</v>
      </c>
      <c r="K57"/>
      <c r="L57"/>
    </row>
    <row r="58" s="33" customFormat="1" ht="20.1" customHeight="1" spans="2:12">
      <c r="B58" s="37">
        <v>60</v>
      </c>
      <c r="C58" s="37" t="s">
        <v>466</v>
      </c>
      <c r="D58" s="37" t="s">
        <v>340</v>
      </c>
      <c r="E58" s="43" t="s">
        <v>341</v>
      </c>
      <c r="F58" s="43" t="s">
        <v>342</v>
      </c>
      <c r="G58" s="37">
        <v>1</v>
      </c>
      <c r="H58" s="42">
        <v>1.7</v>
      </c>
      <c r="I58" s="46">
        <v>58.3</v>
      </c>
      <c r="J58" s="19">
        <f t="shared" si="0"/>
        <v>15.1553018181818</v>
      </c>
      <c r="K58"/>
      <c r="L58"/>
    </row>
    <row r="59" spans="2:12">
      <c r="B59" s="37">
        <v>61</v>
      </c>
      <c r="C59" s="37" t="s">
        <v>16</v>
      </c>
      <c r="D59" s="37" t="s">
        <v>343</v>
      </c>
      <c r="E59" s="43" t="s">
        <v>344</v>
      </c>
      <c r="F59" s="43" t="s">
        <v>345</v>
      </c>
      <c r="G59" s="37">
        <v>1</v>
      </c>
      <c r="H59" s="42">
        <v>7.5</v>
      </c>
      <c r="I59" s="46">
        <v>378</v>
      </c>
      <c r="J59" s="19">
        <f t="shared" si="0"/>
        <v>98.262505785124</v>
      </c>
      <c r="K59" s="50"/>
      <c r="L59" s="50"/>
    </row>
    <row r="60" spans="2:12">
      <c r="B60" s="37">
        <v>62</v>
      </c>
      <c r="C60" s="37" t="s">
        <v>402</v>
      </c>
      <c r="D60" s="37" t="s">
        <v>471</v>
      </c>
      <c r="E60" s="43" t="s">
        <v>352</v>
      </c>
      <c r="F60" s="43" t="s">
        <v>472</v>
      </c>
      <c r="G60" s="37">
        <v>1</v>
      </c>
      <c r="H60" s="42">
        <v>3.5</v>
      </c>
      <c r="I60" s="46">
        <v>28.7</v>
      </c>
      <c r="J60" s="19">
        <f t="shared" si="0"/>
        <v>7.46067173553719</v>
      </c>
      <c r="K60" s="50"/>
      <c r="L60" s="50"/>
    </row>
    <row r="61" spans="2:12">
      <c r="B61" s="37">
        <v>63</v>
      </c>
      <c r="C61" s="37" t="s">
        <v>403</v>
      </c>
      <c r="D61" s="45" t="s">
        <v>404</v>
      </c>
      <c r="E61" s="43" t="s">
        <v>356</v>
      </c>
      <c r="F61" s="43" t="s">
        <v>405</v>
      </c>
      <c r="G61" s="37">
        <v>1</v>
      </c>
      <c r="H61" s="42">
        <v>2.1</v>
      </c>
      <c r="I61" s="46">
        <v>8.9</v>
      </c>
      <c r="J61" s="19">
        <f t="shared" si="0"/>
        <v>2.31358809917355</v>
      </c>
      <c r="K61" s="50"/>
      <c r="L61" s="50"/>
    </row>
    <row r="62" spans="2:12">
      <c r="B62" s="37">
        <v>64</v>
      </c>
      <c r="C62" s="37" t="s">
        <v>406</v>
      </c>
      <c r="D62" s="45" t="s">
        <v>407</v>
      </c>
      <c r="E62" s="43" t="s">
        <v>360</v>
      </c>
      <c r="F62" s="43" t="s">
        <v>405</v>
      </c>
      <c r="G62" s="37">
        <v>1</v>
      </c>
      <c r="H62" s="42">
        <v>0.2</v>
      </c>
      <c r="I62" s="46">
        <v>9.5</v>
      </c>
      <c r="J62" s="19">
        <f t="shared" si="0"/>
        <v>2.46956033057851</v>
      </c>
      <c r="K62" s="50"/>
      <c r="L62" s="50"/>
    </row>
    <row r="63" spans="2:12">
      <c r="B63" s="37">
        <v>65</v>
      </c>
      <c r="C63" s="37" t="s">
        <v>408</v>
      </c>
      <c r="D63" s="37" t="s">
        <v>473</v>
      </c>
      <c r="E63" s="43" t="s">
        <v>363</v>
      </c>
      <c r="F63" s="43" t="s">
        <v>472</v>
      </c>
      <c r="G63" s="41">
        <v>1</v>
      </c>
      <c r="H63" s="42">
        <v>2.2</v>
      </c>
      <c r="I63" s="46">
        <v>14.4</v>
      </c>
      <c r="J63" s="19">
        <f t="shared" si="0"/>
        <v>3.74333355371901</v>
      </c>
      <c r="K63" s="51"/>
      <c r="L63" s="50"/>
    </row>
    <row r="64" spans="2:12">
      <c r="B64" s="37" t="s">
        <v>501</v>
      </c>
      <c r="C64" s="37" t="s">
        <v>370</v>
      </c>
      <c r="D64" s="37" t="s">
        <v>371</v>
      </c>
      <c r="E64" s="43" t="s">
        <v>372</v>
      </c>
      <c r="F64" s="43" t="s">
        <v>373</v>
      </c>
      <c r="G64" s="37">
        <v>1</v>
      </c>
      <c r="H64" s="42">
        <v>2.5</v>
      </c>
      <c r="I64" s="46">
        <v>21.4</v>
      </c>
      <c r="J64" s="19">
        <f t="shared" si="0"/>
        <v>5.56300958677686</v>
      </c>
      <c r="K64" s="50"/>
      <c r="L64" s="50"/>
    </row>
    <row r="65" spans="2:12">
      <c r="B65" s="37" t="s">
        <v>474</v>
      </c>
      <c r="C65" s="37" t="s">
        <v>475</v>
      </c>
      <c r="D65" s="37" t="s">
        <v>476</v>
      </c>
      <c r="E65" s="43" t="s">
        <v>372</v>
      </c>
      <c r="F65" s="43" t="s">
        <v>477</v>
      </c>
      <c r="G65" s="37">
        <v>1</v>
      </c>
      <c r="H65" s="42">
        <v>3.7</v>
      </c>
      <c r="I65" s="46">
        <v>21.4</v>
      </c>
      <c r="J65" s="19">
        <f t="shared" si="0"/>
        <v>5.56300958677686</v>
      </c>
      <c r="K65" s="50"/>
      <c r="L65" s="50"/>
    </row>
    <row r="66" spans="2:12">
      <c r="B66" s="37" t="s">
        <v>478</v>
      </c>
      <c r="C66" s="37" t="s">
        <v>375</v>
      </c>
      <c r="D66" s="37" t="s">
        <v>479</v>
      </c>
      <c r="E66" s="43" t="s">
        <v>480</v>
      </c>
      <c r="F66" s="43" t="s">
        <v>481</v>
      </c>
      <c r="G66" s="37">
        <v>1</v>
      </c>
      <c r="H66" s="42">
        <v>6.4</v>
      </c>
      <c r="I66" s="46">
        <v>14.49</v>
      </c>
      <c r="J66" s="19">
        <f t="shared" si="0"/>
        <v>3.76672938842975</v>
      </c>
      <c r="K66" s="50"/>
      <c r="L66" s="50"/>
    </row>
    <row r="67" spans="2:12">
      <c r="B67" s="37" t="s">
        <v>502</v>
      </c>
      <c r="C67" s="37" t="s">
        <v>483</v>
      </c>
      <c r="D67" s="37" t="s">
        <v>484</v>
      </c>
      <c r="E67" s="43" t="s">
        <v>372</v>
      </c>
      <c r="F67" s="43" t="s">
        <v>485</v>
      </c>
      <c r="G67" s="37">
        <v>1</v>
      </c>
      <c r="H67" s="42">
        <v>2.3</v>
      </c>
      <c r="I67" s="46">
        <v>22.34</v>
      </c>
      <c r="J67" s="19">
        <f t="shared" ref="J67:J69" si="1">I67*1.3106*1.2/6.05</f>
        <v>5.80736608264463</v>
      </c>
      <c r="K67" s="50"/>
      <c r="L67" s="50"/>
    </row>
    <row r="68" spans="2:10">
      <c r="B68" s="37" t="s">
        <v>487</v>
      </c>
      <c r="C68" s="37" t="s">
        <v>365</v>
      </c>
      <c r="D68" s="37" t="s">
        <v>488</v>
      </c>
      <c r="E68" s="43" t="s">
        <v>480</v>
      </c>
      <c r="F68" s="43" t="s">
        <v>489</v>
      </c>
      <c r="G68" s="10">
        <v>2</v>
      </c>
      <c r="H68" s="42">
        <v>6.4</v>
      </c>
      <c r="I68" s="46">
        <v>13.6</v>
      </c>
      <c r="J68" s="19">
        <f t="shared" si="1"/>
        <v>3.5353705785124</v>
      </c>
    </row>
    <row r="69" spans="2:10">
      <c r="B69" s="37" t="s">
        <v>503</v>
      </c>
      <c r="C69" s="37" t="s">
        <v>411</v>
      </c>
      <c r="D69" s="37" t="s">
        <v>384</v>
      </c>
      <c r="E69" s="43" t="s">
        <v>385</v>
      </c>
      <c r="F69" s="43" t="s">
        <v>386</v>
      </c>
      <c r="G69" s="41">
        <v>2</v>
      </c>
      <c r="H69" s="42">
        <v>6.4</v>
      </c>
      <c r="I69" s="46">
        <v>10.51</v>
      </c>
      <c r="J69" s="19">
        <f t="shared" si="1"/>
        <v>2.73211358677686</v>
      </c>
    </row>
  </sheetData>
  <autoFilter xmlns:etc="http://www.wps.cn/officeDocument/2017/etCustomData" ref="B1:L69" etc:filterBottomFollowUsedRange="0">
    <extLst/>
  </autoFilter>
  <sortState ref="B3:H69">
    <sortCondition ref="B1"/>
  </sortState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0"/>
  <sheetViews>
    <sheetView topLeftCell="B1" workbookViewId="0">
      <selection activeCell="K8" sqref="K8"/>
    </sheetView>
  </sheetViews>
  <sheetFormatPr defaultColWidth="9" defaultRowHeight="14.1" customHeight="1"/>
  <cols>
    <col min="1" max="1" width="115.875" style="2" customWidth="1"/>
    <col min="2" max="2" width="4.375" style="2" customWidth="1"/>
    <col min="3" max="3" width="22.5" style="2" customWidth="1"/>
    <col min="4" max="5" width="20.5" style="2" customWidth="1"/>
    <col min="6" max="6" width="36" style="2" customWidth="1"/>
    <col min="7" max="7" width="6.375" style="2" customWidth="1"/>
    <col min="8" max="8" width="6.5" style="2" customWidth="1"/>
    <col min="9" max="9" width="9" style="4"/>
    <col min="10" max="10" width="6" style="4" customWidth="1"/>
    <col min="11" max="16384" width="9" style="2"/>
  </cols>
  <sheetData>
    <row r="1" s="1" customFormat="1" ht="25.5" customHeight="1" spans="2:10">
      <c r="B1" s="5" t="s">
        <v>127</v>
      </c>
      <c r="C1" s="5" t="s">
        <v>128</v>
      </c>
      <c r="D1" s="6" t="s">
        <v>129</v>
      </c>
      <c r="E1" s="6"/>
      <c r="F1" s="6"/>
      <c r="G1" s="6" t="s">
        <v>5</v>
      </c>
      <c r="H1" s="7" t="s">
        <v>130</v>
      </c>
      <c r="I1" s="18"/>
      <c r="J1" s="18"/>
    </row>
    <row r="2" s="1" customFormat="1" customHeight="1" spans="2:10">
      <c r="B2" s="5">
        <v>1</v>
      </c>
      <c r="C2" s="5" t="s">
        <v>131</v>
      </c>
      <c r="D2" s="5" t="s">
        <v>132</v>
      </c>
      <c r="E2" s="8" t="s">
        <v>133</v>
      </c>
      <c r="F2" s="8" t="s">
        <v>134</v>
      </c>
      <c r="G2" s="5">
        <v>2</v>
      </c>
      <c r="H2" s="9">
        <v>4.84</v>
      </c>
      <c r="I2" s="18">
        <v>11.6</v>
      </c>
      <c r="J2" s="19">
        <f>I2*1.3106*1.2/6.05</f>
        <v>3.01546314049587</v>
      </c>
    </row>
    <row r="3" s="1" customFormat="1" customHeight="1" spans="2:10">
      <c r="B3" s="5">
        <v>2</v>
      </c>
      <c r="C3" s="5" t="s">
        <v>135</v>
      </c>
      <c r="D3" s="5" t="s">
        <v>136</v>
      </c>
      <c r="E3" s="8" t="s">
        <v>137</v>
      </c>
      <c r="F3" s="8" t="s">
        <v>138</v>
      </c>
      <c r="G3" s="5">
        <v>4</v>
      </c>
      <c r="H3" s="9">
        <v>4.2</v>
      </c>
      <c r="I3" s="18">
        <v>10.2</v>
      </c>
      <c r="J3" s="19">
        <f t="shared" ref="J3:J66" si="0">I3*1.3106*1.2/6.05</f>
        <v>2.6515279338843</v>
      </c>
    </row>
    <row r="4" s="1" customFormat="1" customHeight="1" spans="2:10">
      <c r="B4" s="5">
        <v>3</v>
      </c>
      <c r="C4" s="5" t="s">
        <v>139</v>
      </c>
      <c r="D4" s="5" t="s">
        <v>504</v>
      </c>
      <c r="E4" s="8" t="s">
        <v>141</v>
      </c>
      <c r="F4" s="8" t="s">
        <v>505</v>
      </c>
      <c r="G4" s="5">
        <v>1</v>
      </c>
      <c r="H4" s="9">
        <v>98</v>
      </c>
      <c r="I4" s="18">
        <v>448.2</v>
      </c>
      <c r="J4" s="19">
        <f t="shared" si="0"/>
        <v>116.511256859504</v>
      </c>
    </row>
    <row r="5" s="1" customFormat="1" customHeight="1" spans="2:10">
      <c r="B5" s="5">
        <v>4</v>
      </c>
      <c r="C5" s="5" t="s">
        <v>151</v>
      </c>
      <c r="D5" s="5" t="s">
        <v>152</v>
      </c>
      <c r="E5" s="8" t="s">
        <v>506</v>
      </c>
      <c r="F5" s="8" t="s">
        <v>150</v>
      </c>
      <c r="G5" s="5">
        <v>1</v>
      </c>
      <c r="H5" s="9">
        <v>15.8</v>
      </c>
      <c r="I5" s="20">
        <v>53.49</v>
      </c>
      <c r="J5" s="19">
        <f t="shared" si="0"/>
        <v>13.9049244297521</v>
      </c>
    </row>
    <row r="6" s="1" customFormat="1" customHeight="1" spans="2:10">
      <c r="B6" s="5">
        <v>5</v>
      </c>
      <c r="C6" s="5" t="s">
        <v>147</v>
      </c>
      <c r="D6" s="5" t="s">
        <v>148</v>
      </c>
      <c r="E6" s="8" t="s">
        <v>507</v>
      </c>
      <c r="F6" s="8" t="s">
        <v>150</v>
      </c>
      <c r="G6" s="5">
        <v>1</v>
      </c>
      <c r="H6" s="9">
        <v>15.8</v>
      </c>
      <c r="I6" s="20">
        <v>53.49</v>
      </c>
      <c r="J6" s="19">
        <f t="shared" si="0"/>
        <v>13.9049244297521</v>
      </c>
    </row>
    <row r="7" s="1" customFormat="1" customHeight="1" spans="2:10">
      <c r="B7" s="5">
        <v>6</v>
      </c>
      <c r="C7" s="5" t="s">
        <v>143</v>
      </c>
      <c r="D7" s="11" t="s">
        <v>508</v>
      </c>
      <c r="E7" s="8" t="s">
        <v>509</v>
      </c>
      <c r="F7" s="8" t="s">
        <v>510</v>
      </c>
      <c r="G7" s="5">
        <v>1</v>
      </c>
      <c r="H7" s="9">
        <v>29.33385</v>
      </c>
      <c r="I7" s="20">
        <v>157</v>
      </c>
      <c r="J7" s="19">
        <f t="shared" si="0"/>
        <v>40.8127338842975</v>
      </c>
    </row>
    <row r="8" s="1" customFormat="1" customHeight="1" spans="2:10">
      <c r="B8" s="5">
        <v>8</v>
      </c>
      <c r="C8" s="5" t="s">
        <v>511</v>
      </c>
      <c r="D8" s="5" t="s">
        <v>512</v>
      </c>
      <c r="E8" s="8" t="s">
        <v>156</v>
      </c>
      <c r="F8" s="8" t="s">
        <v>513</v>
      </c>
      <c r="G8" s="5">
        <v>2</v>
      </c>
      <c r="H8" s="9">
        <v>14.2</v>
      </c>
      <c r="I8" s="18">
        <v>50.36</v>
      </c>
      <c r="J8" s="19">
        <f t="shared" si="0"/>
        <v>13.0912692892562</v>
      </c>
    </row>
    <row r="9" s="1" customFormat="1" customHeight="1" spans="2:10">
      <c r="B9" s="5">
        <v>9</v>
      </c>
      <c r="C9" s="5" t="s">
        <v>158</v>
      </c>
      <c r="D9" s="5" t="s">
        <v>514</v>
      </c>
      <c r="E9" s="8" t="s">
        <v>160</v>
      </c>
      <c r="F9" s="8" t="s">
        <v>515</v>
      </c>
      <c r="G9" s="5">
        <v>1</v>
      </c>
      <c r="H9" s="9">
        <v>1.2</v>
      </c>
      <c r="I9" s="18">
        <v>9.3</v>
      </c>
      <c r="J9" s="19">
        <f t="shared" si="0"/>
        <v>2.41756958677686</v>
      </c>
    </row>
    <row r="10" s="1" customFormat="1" customHeight="1" spans="2:10">
      <c r="B10" s="5">
        <v>10</v>
      </c>
      <c r="C10" s="5" t="s">
        <v>516</v>
      </c>
      <c r="D10" s="5" t="s">
        <v>517</v>
      </c>
      <c r="E10" s="8" t="s">
        <v>518</v>
      </c>
      <c r="F10" s="8" t="s">
        <v>519</v>
      </c>
      <c r="G10" s="5">
        <v>2</v>
      </c>
      <c r="H10" s="9">
        <v>2.5</v>
      </c>
      <c r="I10" s="20">
        <v>15.11</v>
      </c>
      <c r="J10" s="19">
        <f t="shared" si="0"/>
        <v>3.92790069421488</v>
      </c>
    </row>
    <row r="11" s="1" customFormat="1" customHeight="1" spans="2:10">
      <c r="B11" s="5">
        <v>11</v>
      </c>
      <c r="C11" s="5" t="s">
        <v>162</v>
      </c>
      <c r="D11" s="5" t="s">
        <v>167</v>
      </c>
      <c r="E11" s="8" t="s">
        <v>168</v>
      </c>
      <c r="F11" s="8" t="s">
        <v>165</v>
      </c>
      <c r="G11" s="5">
        <v>1</v>
      </c>
      <c r="H11" s="9">
        <v>0.8</v>
      </c>
      <c r="I11" s="18">
        <v>2.7</v>
      </c>
      <c r="J11" s="19">
        <f t="shared" si="0"/>
        <v>0.701875041322314</v>
      </c>
    </row>
    <row r="12" s="1" customFormat="1" customHeight="1" spans="2:10">
      <c r="B12" s="5">
        <v>12</v>
      </c>
      <c r="C12" s="5" t="s">
        <v>166</v>
      </c>
      <c r="D12" s="5" t="s">
        <v>163</v>
      </c>
      <c r="E12" s="8" t="s">
        <v>164</v>
      </c>
      <c r="F12" s="8" t="s">
        <v>165</v>
      </c>
      <c r="G12" s="5">
        <v>1</v>
      </c>
      <c r="H12" s="9">
        <v>0.8</v>
      </c>
      <c r="I12" s="18">
        <v>2.7</v>
      </c>
      <c r="J12" s="19">
        <f t="shared" si="0"/>
        <v>0.701875041322314</v>
      </c>
    </row>
    <row r="13" s="1" customFormat="1" customHeight="1" spans="2:10">
      <c r="B13" s="5">
        <v>13</v>
      </c>
      <c r="C13" s="5" t="s">
        <v>169</v>
      </c>
      <c r="D13" s="5" t="s">
        <v>170</v>
      </c>
      <c r="E13" s="8" t="s">
        <v>171</v>
      </c>
      <c r="F13" s="8" t="s">
        <v>172</v>
      </c>
      <c r="G13" s="10">
        <v>2</v>
      </c>
      <c r="H13" s="9">
        <v>5.72</v>
      </c>
      <c r="I13" s="18">
        <v>11.78</v>
      </c>
      <c r="J13" s="19">
        <f t="shared" si="0"/>
        <v>3.06225480991736</v>
      </c>
    </row>
    <row r="14" s="1" customFormat="1" customHeight="1" spans="2:10">
      <c r="B14" s="5">
        <v>15</v>
      </c>
      <c r="C14" s="5" t="s">
        <v>173</v>
      </c>
      <c r="D14" s="5" t="s">
        <v>520</v>
      </c>
      <c r="E14" s="8" t="s">
        <v>175</v>
      </c>
      <c r="F14" s="8" t="s">
        <v>521</v>
      </c>
      <c r="G14" s="5">
        <v>4</v>
      </c>
      <c r="H14" s="9">
        <v>14.7</v>
      </c>
      <c r="I14" s="20">
        <v>21.83</v>
      </c>
      <c r="J14" s="19">
        <f t="shared" si="0"/>
        <v>5.67478968595041</v>
      </c>
    </row>
    <row r="15" s="1" customFormat="1" customHeight="1" spans="2:10">
      <c r="B15" s="5">
        <v>16</v>
      </c>
      <c r="C15" s="5" t="s">
        <v>177</v>
      </c>
      <c r="D15" s="5" t="s">
        <v>178</v>
      </c>
      <c r="E15" s="8" t="s">
        <v>179</v>
      </c>
      <c r="F15" s="8" t="s">
        <v>172</v>
      </c>
      <c r="G15" s="5">
        <v>2</v>
      </c>
      <c r="H15" s="9">
        <v>5.72</v>
      </c>
      <c r="I15" s="18">
        <v>11.78</v>
      </c>
      <c r="J15" s="19">
        <f t="shared" si="0"/>
        <v>3.06225480991736</v>
      </c>
    </row>
    <row r="16" s="1" customFormat="1" customHeight="1" spans="2:10">
      <c r="B16" s="5">
        <v>17</v>
      </c>
      <c r="C16" s="5" t="s">
        <v>184</v>
      </c>
      <c r="D16" s="10" t="s">
        <v>185</v>
      </c>
      <c r="E16" s="8" t="s">
        <v>186</v>
      </c>
      <c r="F16" s="8" t="s">
        <v>187</v>
      </c>
      <c r="G16" s="5">
        <v>2</v>
      </c>
      <c r="H16" s="9">
        <v>5.28</v>
      </c>
      <c r="I16" s="20">
        <v>14.15</v>
      </c>
      <c r="J16" s="19">
        <f t="shared" si="0"/>
        <v>3.67834512396694</v>
      </c>
    </row>
    <row r="17" s="1" customFormat="1" customHeight="1" spans="2:10">
      <c r="B17" s="5">
        <v>18</v>
      </c>
      <c r="C17" s="5" t="s">
        <v>180</v>
      </c>
      <c r="D17" s="11" t="s">
        <v>522</v>
      </c>
      <c r="E17" s="8" t="s">
        <v>182</v>
      </c>
      <c r="F17" s="8" t="s">
        <v>523</v>
      </c>
      <c r="G17" s="5">
        <v>4</v>
      </c>
      <c r="H17" s="9">
        <v>8.8</v>
      </c>
      <c r="I17" s="20">
        <v>16</v>
      </c>
      <c r="J17" s="19">
        <f t="shared" si="0"/>
        <v>4.15925950413223</v>
      </c>
    </row>
    <row r="18" s="1" customFormat="1" customHeight="1" spans="2:10">
      <c r="B18" s="5">
        <v>19</v>
      </c>
      <c r="C18" s="5" t="s">
        <v>192</v>
      </c>
      <c r="D18" s="10" t="s">
        <v>524</v>
      </c>
      <c r="E18" s="8" t="s">
        <v>194</v>
      </c>
      <c r="F18" s="8" t="s">
        <v>521</v>
      </c>
      <c r="G18" s="5">
        <v>4</v>
      </c>
      <c r="H18" s="9">
        <v>11.1</v>
      </c>
      <c r="I18" s="20">
        <v>22.23</v>
      </c>
      <c r="J18" s="19">
        <f t="shared" si="0"/>
        <v>5.77877117355372</v>
      </c>
    </row>
    <row r="19" s="1" customFormat="1" customHeight="1" spans="2:10">
      <c r="B19" s="5">
        <v>20</v>
      </c>
      <c r="C19" s="5" t="s">
        <v>188</v>
      </c>
      <c r="D19" s="5" t="s">
        <v>189</v>
      </c>
      <c r="E19" s="8" t="s">
        <v>190</v>
      </c>
      <c r="F19" s="8" t="s">
        <v>191</v>
      </c>
      <c r="G19" s="5">
        <v>2</v>
      </c>
      <c r="H19" s="9">
        <v>5.28</v>
      </c>
      <c r="I19" s="20">
        <v>14.65</v>
      </c>
      <c r="J19" s="19">
        <f t="shared" si="0"/>
        <v>3.80832198347107</v>
      </c>
    </row>
    <row r="20" s="1" customFormat="1" customHeight="1" spans="2:10">
      <c r="B20" s="5">
        <v>21</v>
      </c>
      <c r="C20" s="5" t="s">
        <v>195</v>
      </c>
      <c r="D20" s="11" t="s">
        <v>525</v>
      </c>
      <c r="E20" s="8" t="s">
        <v>197</v>
      </c>
      <c r="F20" s="8" t="s">
        <v>526</v>
      </c>
      <c r="G20" s="5">
        <v>4</v>
      </c>
      <c r="H20" s="9">
        <v>7</v>
      </c>
      <c r="I20" s="20">
        <v>15</v>
      </c>
      <c r="J20" s="19">
        <f t="shared" si="0"/>
        <v>3.89930578512397</v>
      </c>
    </row>
    <row r="21" s="1" customFormat="1" customHeight="1" spans="2:10">
      <c r="B21" s="5">
        <v>22</v>
      </c>
      <c r="C21" s="5" t="s">
        <v>199</v>
      </c>
      <c r="D21" s="5" t="s">
        <v>527</v>
      </c>
      <c r="E21" s="8" t="s">
        <v>201</v>
      </c>
      <c r="F21" s="8" t="s">
        <v>202</v>
      </c>
      <c r="G21" s="5">
        <v>1</v>
      </c>
      <c r="H21" s="9">
        <v>22.6</v>
      </c>
      <c r="I21" s="22">
        <v>89.79</v>
      </c>
      <c r="J21" s="19">
        <f t="shared" si="0"/>
        <v>23.3412444297521</v>
      </c>
    </row>
    <row r="22" s="1" customFormat="1" customHeight="1" spans="2:10">
      <c r="B22" s="5">
        <v>23</v>
      </c>
      <c r="C22" s="5" t="s">
        <v>203</v>
      </c>
      <c r="D22" s="5" t="s">
        <v>528</v>
      </c>
      <c r="E22" s="29" t="s">
        <v>529</v>
      </c>
      <c r="F22" s="5" t="s">
        <v>530</v>
      </c>
      <c r="G22" s="5">
        <v>1</v>
      </c>
      <c r="H22" s="9">
        <v>59</v>
      </c>
      <c r="I22" s="20">
        <v>294.95</v>
      </c>
      <c r="J22" s="19">
        <f t="shared" si="0"/>
        <v>76.6733494214876</v>
      </c>
    </row>
    <row r="23" s="1" customFormat="1" customHeight="1" spans="2:10">
      <c r="B23" s="5">
        <v>24</v>
      </c>
      <c r="C23" s="5" t="s">
        <v>207</v>
      </c>
      <c r="D23" s="5" t="s">
        <v>531</v>
      </c>
      <c r="E23" s="29" t="s">
        <v>532</v>
      </c>
      <c r="F23" s="5" t="s">
        <v>533</v>
      </c>
      <c r="G23" s="5">
        <v>1</v>
      </c>
      <c r="H23" s="9">
        <v>51.3</v>
      </c>
      <c r="I23" s="20">
        <v>293.37</v>
      </c>
      <c r="J23" s="19">
        <f t="shared" si="0"/>
        <v>76.2626225454545</v>
      </c>
    </row>
    <row r="24" s="1" customFormat="1" customHeight="1" spans="2:10">
      <c r="B24" s="5">
        <v>26</v>
      </c>
      <c r="C24" s="5" t="s">
        <v>219</v>
      </c>
      <c r="D24" s="5" t="s">
        <v>534</v>
      </c>
      <c r="E24" s="8" t="s">
        <v>221</v>
      </c>
      <c r="F24" s="8" t="s">
        <v>202</v>
      </c>
      <c r="G24" s="5">
        <v>1</v>
      </c>
      <c r="H24" s="9">
        <v>22.6</v>
      </c>
      <c r="I24" s="18">
        <v>88.99</v>
      </c>
      <c r="J24" s="19">
        <f t="shared" si="0"/>
        <v>23.1332814545455</v>
      </c>
    </row>
    <row r="25" s="1" customFormat="1" customHeight="1" spans="2:10">
      <c r="B25" s="5">
        <v>27</v>
      </c>
      <c r="C25" s="5" t="s">
        <v>222</v>
      </c>
      <c r="D25" s="5" t="s">
        <v>535</v>
      </c>
      <c r="E25" s="8" t="s">
        <v>536</v>
      </c>
      <c r="F25" s="8" t="s">
        <v>537</v>
      </c>
      <c r="G25" s="5">
        <v>1</v>
      </c>
      <c r="H25" s="9">
        <v>14.4</v>
      </c>
      <c r="I25" s="18">
        <v>68.59</v>
      </c>
      <c r="J25" s="19">
        <f t="shared" si="0"/>
        <v>17.8302255867769</v>
      </c>
    </row>
    <row r="26" s="1" customFormat="1" customHeight="1" spans="2:10">
      <c r="B26" s="5">
        <v>28</v>
      </c>
      <c r="C26" s="5" t="s">
        <v>439</v>
      </c>
      <c r="D26" s="5" t="s">
        <v>216</v>
      </c>
      <c r="E26" s="5" t="s">
        <v>217</v>
      </c>
      <c r="F26" s="5" t="s">
        <v>218</v>
      </c>
      <c r="G26" s="5">
        <v>4</v>
      </c>
      <c r="H26" s="9">
        <v>2.376</v>
      </c>
      <c r="I26" s="20">
        <v>8.87</v>
      </c>
      <c r="J26" s="19">
        <f t="shared" si="0"/>
        <v>2.30578948760331</v>
      </c>
    </row>
    <row r="27" s="1" customFormat="1" customHeight="1" spans="2:10">
      <c r="B27" s="5">
        <v>29</v>
      </c>
      <c r="C27" s="5" t="s">
        <v>211</v>
      </c>
      <c r="D27" s="5" t="s">
        <v>212</v>
      </c>
      <c r="E27" s="8" t="s">
        <v>213</v>
      </c>
      <c r="F27" s="8" t="s">
        <v>214</v>
      </c>
      <c r="G27" s="5">
        <v>1</v>
      </c>
      <c r="H27" s="9">
        <v>3.5</v>
      </c>
      <c r="I27" s="18">
        <v>15.18</v>
      </c>
      <c r="J27" s="19">
        <f t="shared" si="0"/>
        <v>3.94609745454545</v>
      </c>
    </row>
    <row r="28" s="1" customFormat="1" customHeight="1" spans="2:10">
      <c r="B28" s="5">
        <v>30</v>
      </c>
      <c r="C28" s="5" t="s">
        <v>538</v>
      </c>
      <c r="D28" s="11" t="s">
        <v>539</v>
      </c>
      <c r="E28" s="8" t="s">
        <v>540</v>
      </c>
      <c r="F28" s="8" t="s">
        <v>541</v>
      </c>
      <c r="G28" s="5">
        <v>1</v>
      </c>
      <c r="H28" s="9">
        <v>14.2</v>
      </c>
      <c r="I28" s="20">
        <v>50.68</v>
      </c>
      <c r="J28" s="19">
        <f t="shared" si="0"/>
        <v>13.1744544793388</v>
      </c>
    </row>
    <row r="29" s="1" customFormat="1" customHeight="1" spans="2:10">
      <c r="B29" s="5">
        <v>31</v>
      </c>
      <c r="C29" s="5" t="s">
        <v>12</v>
      </c>
      <c r="D29" s="5" t="s">
        <v>542</v>
      </c>
      <c r="E29" s="8" t="s">
        <v>543</v>
      </c>
      <c r="F29" s="8" t="s">
        <v>537</v>
      </c>
      <c r="G29" s="5">
        <v>1</v>
      </c>
      <c r="H29" s="9">
        <v>9.8</v>
      </c>
      <c r="I29" s="18">
        <v>45.79</v>
      </c>
      <c r="J29" s="19">
        <f t="shared" si="0"/>
        <v>11.9032807933884</v>
      </c>
    </row>
    <row r="30" s="1" customFormat="1" customHeight="1" spans="2:10">
      <c r="B30" s="5">
        <v>32</v>
      </c>
      <c r="C30" s="5" t="s">
        <v>228</v>
      </c>
      <c r="D30" s="5" t="s">
        <v>229</v>
      </c>
      <c r="E30" s="8" t="s">
        <v>230</v>
      </c>
      <c r="F30" s="8" t="s">
        <v>214</v>
      </c>
      <c r="G30" s="5">
        <v>1</v>
      </c>
      <c r="H30" s="9">
        <v>3.5</v>
      </c>
      <c r="I30" s="18">
        <v>15.74</v>
      </c>
      <c r="J30" s="19">
        <f t="shared" si="0"/>
        <v>4.09167153719008</v>
      </c>
    </row>
    <row r="31" s="1" customFormat="1" customHeight="1" spans="2:10">
      <c r="B31" s="5">
        <v>33</v>
      </c>
      <c r="C31" s="5" t="s">
        <v>544</v>
      </c>
      <c r="D31" s="5" t="s">
        <v>545</v>
      </c>
      <c r="E31" s="8" t="s">
        <v>546</v>
      </c>
      <c r="F31" s="8" t="s">
        <v>547</v>
      </c>
      <c r="G31" s="5">
        <v>1</v>
      </c>
      <c r="H31" s="9">
        <v>2.2</v>
      </c>
      <c r="I31" s="20">
        <v>13.96</v>
      </c>
      <c r="J31" s="19">
        <f t="shared" si="0"/>
        <v>3.62895391735537</v>
      </c>
    </row>
    <row r="32" s="1" customFormat="1" customHeight="1" spans="2:10">
      <c r="B32" s="5">
        <v>34</v>
      </c>
      <c r="C32" s="5" t="s">
        <v>231</v>
      </c>
      <c r="D32" s="5" t="s">
        <v>232</v>
      </c>
      <c r="E32" s="8" t="s">
        <v>233</v>
      </c>
      <c r="F32" s="8" t="s">
        <v>234</v>
      </c>
      <c r="G32" s="5">
        <v>4</v>
      </c>
      <c r="H32" s="9">
        <v>2.5</v>
      </c>
      <c r="I32" s="18">
        <v>7.3</v>
      </c>
      <c r="J32" s="19">
        <f t="shared" si="0"/>
        <v>1.89766214876033</v>
      </c>
    </row>
    <row r="33" s="1" customFormat="1" customHeight="1" spans="2:10">
      <c r="B33" s="5">
        <v>35</v>
      </c>
      <c r="C33" s="5" t="s">
        <v>235</v>
      </c>
      <c r="D33" s="5" t="s">
        <v>236</v>
      </c>
      <c r="E33" s="8" t="s">
        <v>237</v>
      </c>
      <c r="F33" s="8" t="s">
        <v>238</v>
      </c>
      <c r="G33" s="5">
        <v>4</v>
      </c>
      <c r="H33" s="9">
        <v>2.5</v>
      </c>
      <c r="I33" s="18">
        <v>6.62</v>
      </c>
      <c r="J33" s="19">
        <f t="shared" si="0"/>
        <v>1.72089361983471</v>
      </c>
    </row>
    <row r="34" s="1" customFormat="1" customHeight="1" spans="2:10">
      <c r="B34" s="5">
        <v>36</v>
      </c>
      <c r="C34" s="5" t="s">
        <v>239</v>
      </c>
      <c r="D34" s="5" t="s">
        <v>548</v>
      </c>
      <c r="E34" s="8" t="s">
        <v>241</v>
      </c>
      <c r="F34" s="8" t="s">
        <v>549</v>
      </c>
      <c r="G34" s="5">
        <v>4</v>
      </c>
      <c r="H34" s="9">
        <v>1.8</v>
      </c>
      <c r="I34" s="18">
        <v>4.93</v>
      </c>
      <c r="J34" s="19">
        <f t="shared" si="0"/>
        <v>1.28157183471074</v>
      </c>
    </row>
    <row r="35" s="1" customFormat="1" customHeight="1" spans="2:10">
      <c r="B35" s="5">
        <v>37</v>
      </c>
      <c r="C35" s="5" t="s">
        <v>243</v>
      </c>
      <c r="D35" s="11" t="s">
        <v>550</v>
      </c>
      <c r="E35" s="8" t="s">
        <v>245</v>
      </c>
      <c r="F35" s="8" t="s">
        <v>551</v>
      </c>
      <c r="G35" s="5">
        <v>4</v>
      </c>
      <c r="H35" s="9">
        <v>9.4</v>
      </c>
      <c r="I35" s="22">
        <v>30.28</v>
      </c>
      <c r="J35" s="19">
        <f t="shared" si="0"/>
        <v>7.87139861157025</v>
      </c>
    </row>
    <row r="36" s="1" customFormat="1" customHeight="1" spans="2:10">
      <c r="B36" s="5">
        <v>38</v>
      </c>
      <c r="C36" s="5" t="s">
        <v>247</v>
      </c>
      <c r="D36" s="5" t="s">
        <v>248</v>
      </c>
      <c r="E36" s="8" t="s">
        <v>249</v>
      </c>
      <c r="F36" s="8" t="s">
        <v>238</v>
      </c>
      <c r="G36" s="5">
        <v>4</v>
      </c>
      <c r="H36" s="9">
        <v>2.5</v>
      </c>
      <c r="I36" s="18">
        <v>6.62</v>
      </c>
      <c r="J36" s="19">
        <f t="shared" si="0"/>
        <v>1.72089361983471</v>
      </c>
    </row>
    <row r="37" s="1" customFormat="1" customHeight="1" spans="2:10">
      <c r="B37" s="5">
        <v>39</v>
      </c>
      <c r="C37" s="5" t="s">
        <v>254</v>
      </c>
      <c r="D37" s="5" t="s">
        <v>552</v>
      </c>
      <c r="E37" s="8" t="s">
        <v>256</v>
      </c>
      <c r="F37" s="8" t="s">
        <v>553</v>
      </c>
      <c r="G37" s="5">
        <v>4</v>
      </c>
      <c r="H37" s="9">
        <v>1.4</v>
      </c>
      <c r="I37" s="18">
        <v>3.75</v>
      </c>
      <c r="J37" s="19">
        <f t="shared" si="0"/>
        <v>0.974826446280992</v>
      </c>
    </row>
    <row r="38" s="1" customFormat="1" customHeight="1" spans="2:10">
      <c r="B38" s="5">
        <v>40</v>
      </c>
      <c r="C38" s="5" t="s">
        <v>250</v>
      </c>
      <c r="D38" s="5" t="s">
        <v>251</v>
      </c>
      <c r="E38" s="8" t="s">
        <v>252</v>
      </c>
      <c r="F38" s="8" t="s">
        <v>253</v>
      </c>
      <c r="G38" s="5">
        <v>8</v>
      </c>
      <c r="H38" s="9">
        <v>0.324</v>
      </c>
      <c r="I38" s="18">
        <v>0.367</v>
      </c>
      <c r="J38" s="19">
        <f t="shared" si="0"/>
        <v>0.095403014876033</v>
      </c>
    </row>
    <row r="39" s="1" customFormat="1" customHeight="1" spans="2:12">
      <c r="B39" s="5">
        <v>41</v>
      </c>
      <c r="C39" s="5" t="s">
        <v>554</v>
      </c>
      <c r="D39" s="11" t="s">
        <v>555</v>
      </c>
      <c r="E39" s="8" t="s">
        <v>556</v>
      </c>
      <c r="F39" s="8" t="s">
        <v>557</v>
      </c>
      <c r="G39" s="5">
        <v>4</v>
      </c>
      <c r="H39" s="9">
        <v>1.2</v>
      </c>
      <c r="I39" s="20">
        <v>23.2</v>
      </c>
      <c r="J39" s="19">
        <f t="shared" si="0"/>
        <v>6.03092628099173</v>
      </c>
      <c r="K39" s="2"/>
      <c r="L39" s="2"/>
    </row>
    <row r="40" s="1" customFormat="1" customHeight="1" spans="2:12">
      <c r="B40" s="5">
        <v>42</v>
      </c>
      <c r="C40" s="5" t="s">
        <v>258</v>
      </c>
      <c r="D40" s="8" t="s">
        <v>558</v>
      </c>
      <c r="E40" s="8" t="s">
        <v>559</v>
      </c>
      <c r="F40" s="8" t="s">
        <v>560</v>
      </c>
      <c r="G40" s="5">
        <v>4</v>
      </c>
      <c r="H40" s="9">
        <v>3.1</v>
      </c>
      <c r="I40" s="18">
        <v>8.36</v>
      </c>
      <c r="J40" s="19">
        <f t="shared" si="0"/>
        <v>2.17321309090909</v>
      </c>
      <c r="K40" s="2"/>
      <c r="L40" s="2"/>
    </row>
    <row r="41" s="1" customFormat="1" customHeight="1" spans="2:12">
      <c r="B41" s="5">
        <v>43</v>
      </c>
      <c r="C41" s="5" t="s">
        <v>450</v>
      </c>
      <c r="D41" s="11" t="s">
        <v>561</v>
      </c>
      <c r="E41" s="8" t="s">
        <v>264</v>
      </c>
      <c r="F41" s="8" t="s">
        <v>562</v>
      </c>
      <c r="G41" s="5">
        <v>4</v>
      </c>
      <c r="H41" s="9">
        <v>4.8</v>
      </c>
      <c r="I41" s="18">
        <v>16.2</v>
      </c>
      <c r="J41" s="19">
        <f t="shared" si="0"/>
        <v>4.21125024793388</v>
      </c>
      <c r="K41" s="2"/>
      <c r="L41" s="2"/>
    </row>
    <row r="42" s="1" customFormat="1" customHeight="1" spans="2:12">
      <c r="B42" s="5">
        <v>44</v>
      </c>
      <c r="C42" s="5" t="s">
        <v>266</v>
      </c>
      <c r="D42" s="5" t="s">
        <v>267</v>
      </c>
      <c r="E42" s="8" t="s">
        <v>268</v>
      </c>
      <c r="F42" s="8" t="s">
        <v>269</v>
      </c>
      <c r="G42" s="5">
        <v>4</v>
      </c>
      <c r="H42" s="9">
        <v>0.216</v>
      </c>
      <c r="I42" s="18">
        <v>0.42</v>
      </c>
      <c r="J42" s="19">
        <f t="shared" si="0"/>
        <v>0.109180561983471</v>
      </c>
      <c r="K42" s="2"/>
      <c r="L42" s="2"/>
    </row>
    <row r="43" s="1" customFormat="1" customHeight="1" spans="2:12">
      <c r="B43" s="5">
        <v>45</v>
      </c>
      <c r="C43" s="5" t="s">
        <v>270</v>
      </c>
      <c r="D43" s="5" t="s">
        <v>271</v>
      </c>
      <c r="E43" s="8" t="s">
        <v>272</v>
      </c>
      <c r="F43" s="8" t="s">
        <v>273</v>
      </c>
      <c r="G43" s="5">
        <v>1</v>
      </c>
      <c r="H43" s="9">
        <v>2.1</v>
      </c>
      <c r="I43" s="18">
        <v>9.7</v>
      </c>
      <c r="J43" s="19">
        <f t="shared" si="0"/>
        <v>2.52155107438016</v>
      </c>
      <c r="K43" s="2"/>
      <c r="L43" s="2"/>
    </row>
    <row r="44" s="1" customFormat="1" customHeight="1" spans="2:12">
      <c r="B44" s="5">
        <v>46</v>
      </c>
      <c r="C44" s="5" t="s">
        <v>274</v>
      </c>
      <c r="D44" s="5" t="s">
        <v>275</v>
      </c>
      <c r="E44" s="8" t="s">
        <v>276</v>
      </c>
      <c r="F44" s="8" t="s">
        <v>273</v>
      </c>
      <c r="G44" s="5">
        <v>1</v>
      </c>
      <c r="H44" s="9">
        <v>2.1</v>
      </c>
      <c r="I44" s="18">
        <v>9.7</v>
      </c>
      <c r="J44" s="19">
        <f t="shared" si="0"/>
        <v>2.52155107438016</v>
      </c>
      <c r="K44" s="2"/>
      <c r="L44" s="2"/>
    </row>
    <row r="45" s="1" customFormat="1" customHeight="1" spans="2:12">
      <c r="B45" s="5">
        <v>47</v>
      </c>
      <c r="C45" s="5" t="s">
        <v>277</v>
      </c>
      <c r="D45" s="5" t="s">
        <v>278</v>
      </c>
      <c r="E45" s="8" t="s">
        <v>279</v>
      </c>
      <c r="F45" s="8" t="s">
        <v>280</v>
      </c>
      <c r="G45" s="5">
        <v>1</v>
      </c>
      <c r="H45" s="9">
        <v>16.5</v>
      </c>
      <c r="I45" s="20">
        <v>61.01</v>
      </c>
      <c r="J45" s="19">
        <f t="shared" si="0"/>
        <v>15.8597763966942</v>
      </c>
      <c r="K45" s="2"/>
      <c r="L45" s="2"/>
    </row>
    <row r="46" s="1" customFormat="1" customHeight="1" spans="2:12">
      <c r="B46" s="5">
        <v>48</v>
      </c>
      <c r="C46" s="5" t="s">
        <v>281</v>
      </c>
      <c r="D46" s="5" t="s">
        <v>282</v>
      </c>
      <c r="E46" s="8" t="s">
        <v>283</v>
      </c>
      <c r="F46" s="8" t="s">
        <v>284</v>
      </c>
      <c r="G46" s="5">
        <v>1</v>
      </c>
      <c r="H46" s="9">
        <v>1</v>
      </c>
      <c r="I46" s="18">
        <v>2.58</v>
      </c>
      <c r="J46" s="19">
        <f t="shared" si="0"/>
        <v>0.670680595041322</v>
      </c>
      <c r="K46" s="2"/>
      <c r="L46" s="2"/>
    </row>
    <row r="47" s="1" customFormat="1" customHeight="1" spans="2:12">
      <c r="B47" s="5">
        <v>49</v>
      </c>
      <c r="C47" s="5" t="s">
        <v>293</v>
      </c>
      <c r="D47" s="5" t="s">
        <v>294</v>
      </c>
      <c r="E47" s="8" t="s">
        <v>295</v>
      </c>
      <c r="F47" s="8" t="s">
        <v>284</v>
      </c>
      <c r="G47" s="5">
        <v>1</v>
      </c>
      <c r="H47" s="9">
        <v>1</v>
      </c>
      <c r="I47" s="18">
        <v>2.53</v>
      </c>
      <c r="J47" s="19">
        <f t="shared" si="0"/>
        <v>0.657682909090909</v>
      </c>
      <c r="K47" s="2"/>
      <c r="L47" s="2"/>
    </row>
    <row r="48" s="1" customFormat="1" customHeight="1" spans="2:12">
      <c r="B48" s="5">
        <v>50</v>
      </c>
      <c r="C48" s="5" t="s">
        <v>285</v>
      </c>
      <c r="D48" s="5" t="s">
        <v>286</v>
      </c>
      <c r="E48" s="8" t="s">
        <v>287</v>
      </c>
      <c r="F48" s="8" t="s">
        <v>288</v>
      </c>
      <c r="G48" s="5">
        <v>1</v>
      </c>
      <c r="H48" s="9">
        <v>1.7</v>
      </c>
      <c r="I48" s="18">
        <v>6.57</v>
      </c>
      <c r="J48" s="19">
        <f t="shared" si="0"/>
        <v>1.7078959338843</v>
      </c>
      <c r="K48" s="2"/>
      <c r="L48" s="2"/>
    </row>
    <row r="49" s="1" customFormat="1" customHeight="1" spans="2:12">
      <c r="B49" s="5">
        <v>51</v>
      </c>
      <c r="C49" s="5" t="s">
        <v>289</v>
      </c>
      <c r="D49" s="5" t="s">
        <v>290</v>
      </c>
      <c r="E49" s="8" t="s">
        <v>291</v>
      </c>
      <c r="F49" s="8" t="s">
        <v>292</v>
      </c>
      <c r="G49" s="5">
        <v>6</v>
      </c>
      <c r="H49" s="9">
        <v>9</v>
      </c>
      <c r="I49" s="21">
        <v>35.68</v>
      </c>
      <c r="J49" s="19">
        <f t="shared" si="0"/>
        <v>9.27514869421488</v>
      </c>
      <c r="K49" s="2"/>
      <c r="L49" s="2"/>
    </row>
    <row r="50" s="1" customFormat="1" customHeight="1" spans="2:12">
      <c r="B50" s="5">
        <v>52</v>
      </c>
      <c r="C50" s="5" t="s">
        <v>296</v>
      </c>
      <c r="D50" s="11" t="s">
        <v>563</v>
      </c>
      <c r="E50" s="8" t="s">
        <v>298</v>
      </c>
      <c r="F50" s="8" t="s">
        <v>564</v>
      </c>
      <c r="G50" s="5">
        <v>2</v>
      </c>
      <c r="H50" s="9">
        <v>9.3</v>
      </c>
      <c r="I50" s="20">
        <v>42.52</v>
      </c>
      <c r="J50" s="19">
        <f t="shared" si="0"/>
        <v>11.0532321322314</v>
      </c>
      <c r="K50" s="2"/>
      <c r="L50" s="2"/>
    </row>
    <row r="51" s="1" customFormat="1" customHeight="1" spans="2:12">
      <c r="B51" s="5">
        <v>53</v>
      </c>
      <c r="C51" s="5" t="s">
        <v>300</v>
      </c>
      <c r="D51" s="10" t="s">
        <v>565</v>
      </c>
      <c r="E51" s="8" t="s">
        <v>302</v>
      </c>
      <c r="F51" s="8" t="s">
        <v>566</v>
      </c>
      <c r="G51" s="5">
        <v>2</v>
      </c>
      <c r="H51" s="9">
        <v>30.1</v>
      </c>
      <c r="I51" s="18">
        <v>165.5</v>
      </c>
      <c r="J51" s="19">
        <f t="shared" si="0"/>
        <v>43.0223404958678</v>
      </c>
      <c r="K51" s="2"/>
      <c r="L51" s="2"/>
    </row>
    <row r="52" s="1" customFormat="1" customHeight="1" spans="2:12">
      <c r="B52" s="5">
        <v>54</v>
      </c>
      <c r="C52" s="5" t="s">
        <v>308</v>
      </c>
      <c r="D52" s="5" t="s">
        <v>567</v>
      </c>
      <c r="E52" s="14" t="s">
        <v>310</v>
      </c>
      <c r="F52" s="14" t="s">
        <v>568</v>
      </c>
      <c r="G52" s="5">
        <v>1</v>
      </c>
      <c r="H52" s="9">
        <v>17.9</v>
      </c>
      <c r="I52" s="20">
        <v>102.18</v>
      </c>
      <c r="J52" s="19">
        <f t="shared" si="0"/>
        <v>26.5620710082645</v>
      </c>
      <c r="K52" s="2"/>
      <c r="L52" s="2"/>
    </row>
    <row r="53" s="1" customFormat="1" customHeight="1" spans="2:12">
      <c r="B53" s="5">
        <v>55</v>
      </c>
      <c r="C53" s="5" t="s">
        <v>304</v>
      </c>
      <c r="D53" s="5" t="s">
        <v>458</v>
      </c>
      <c r="E53" s="5" t="s">
        <v>306</v>
      </c>
      <c r="F53" s="5" t="s">
        <v>459</v>
      </c>
      <c r="G53" s="5">
        <v>1</v>
      </c>
      <c r="H53" s="9">
        <v>1.2</v>
      </c>
      <c r="I53" s="18">
        <v>11.6</v>
      </c>
      <c r="J53" s="19">
        <f t="shared" si="0"/>
        <v>3.01546314049587</v>
      </c>
      <c r="K53" s="2"/>
      <c r="L53" s="2"/>
    </row>
    <row r="54" s="1" customFormat="1" customHeight="1" spans="2:12">
      <c r="B54" s="5">
        <v>56</v>
      </c>
      <c r="C54" s="5" t="s">
        <v>312</v>
      </c>
      <c r="D54" s="5" t="s">
        <v>569</v>
      </c>
      <c r="E54" s="8" t="s">
        <v>469</v>
      </c>
      <c r="F54" s="8" t="s">
        <v>570</v>
      </c>
      <c r="G54" s="5">
        <v>1</v>
      </c>
      <c r="H54" s="9">
        <v>6</v>
      </c>
      <c r="I54" s="18">
        <v>30.2</v>
      </c>
      <c r="J54" s="19">
        <f t="shared" si="0"/>
        <v>7.85060231404959</v>
      </c>
      <c r="K54" s="2"/>
      <c r="L54" s="2"/>
    </row>
    <row r="55" s="1" customFormat="1" customHeight="1" spans="2:12">
      <c r="B55" s="5">
        <v>57</v>
      </c>
      <c r="C55" s="5" t="s">
        <v>316</v>
      </c>
      <c r="D55" s="5" t="s">
        <v>317</v>
      </c>
      <c r="E55" s="8" t="s">
        <v>318</v>
      </c>
      <c r="F55" s="8" t="s">
        <v>319</v>
      </c>
      <c r="G55" s="5">
        <v>1</v>
      </c>
      <c r="H55" s="9">
        <v>1</v>
      </c>
      <c r="I55" s="18">
        <v>3.06</v>
      </c>
      <c r="J55" s="19">
        <f t="shared" si="0"/>
        <v>0.795458380165289</v>
      </c>
      <c r="K55" s="2"/>
      <c r="L55" s="2"/>
    </row>
    <row r="56" s="1" customFormat="1" customHeight="1" spans="2:12">
      <c r="B56" s="5">
        <v>58</v>
      </c>
      <c r="C56" s="5" t="s">
        <v>320</v>
      </c>
      <c r="D56" s="15" t="s">
        <v>321</v>
      </c>
      <c r="E56" s="14" t="s">
        <v>322</v>
      </c>
      <c r="F56" s="14" t="s">
        <v>323</v>
      </c>
      <c r="G56" s="5">
        <v>2</v>
      </c>
      <c r="H56" s="9">
        <v>0.11</v>
      </c>
      <c r="I56" s="18">
        <v>0.46</v>
      </c>
      <c r="J56" s="19">
        <f t="shared" si="0"/>
        <v>0.119578710743802</v>
      </c>
      <c r="K56" s="2"/>
      <c r="L56" s="2"/>
    </row>
    <row r="57" s="1" customFormat="1" customHeight="1" spans="2:12">
      <c r="B57" s="5">
        <v>59</v>
      </c>
      <c r="C57" s="5" t="s">
        <v>462</v>
      </c>
      <c r="D57" s="10" t="s">
        <v>571</v>
      </c>
      <c r="E57" s="8" t="s">
        <v>572</v>
      </c>
      <c r="F57" s="8" t="s">
        <v>573</v>
      </c>
      <c r="G57" s="5">
        <v>1</v>
      </c>
      <c r="H57" s="9">
        <v>6</v>
      </c>
      <c r="I57" s="21">
        <v>30.2</v>
      </c>
      <c r="J57" s="19">
        <f t="shared" si="0"/>
        <v>7.85060231404959</v>
      </c>
      <c r="K57" s="2"/>
      <c r="L57" s="2"/>
    </row>
    <row r="58" s="1" customFormat="1" customHeight="1" spans="2:12">
      <c r="B58" s="5">
        <v>60</v>
      </c>
      <c r="C58" s="5" t="s">
        <v>14</v>
      </c>
      <c r="D58" s="5" t="s">
        <v>324</v>
      </c>
      <c r="E58" s="8" t="s">
        <v>325</v>
      </c>
      <c r="F58" s="8" t="s">
        <v>326</v>
      </c>
      <c r="G58" s="5">
        <v>1</v>
      </c>
      <c r="H58" s="9">
        <v>2</v>
      </c>
      <c r="I58" s="18">
        <v>5.6</v>
      </c>
      <c r="J58" s="19">
        <f t="shared" si="0"/>
        <v>1.45574082644628</v>
      </c>
      <c r="K58" s="2"/>
      <c r="L58" s="2"/>
    </row>
    <row r="59" customHeight="1" spans="2:12">
      <c r="B59" s="5">
        <v>61</v>
      </c>
      <c r="C59" s="5" t="s">
        <v>327</v>
      </c>
      <c r="D59" s="10" t="s">
        <v>401</v>
      </c>
      <c r="E59" s="8" t="s">
        <v>329</v>
      </c>
      <c r="F59" s="8" t="s">
        <v>330</v>
      </c>
      <c r="G59" s="5">
        <v>1</v>
      </c>
      <c r="H59" s="9">
        <v>1</v>
      </c>
      <c r="I59" s="18">
        <v>3.53</v>
      </c>
      <c r="J59" s="19">
        <f t="shared" si="0"/>
        <v>0.917636628099174</v>
      </c>
      <c r="K59" s="23"/>
      <c r="L59" s="23"/>
    </row>
    <row r="60" customHeight="1" spans="2:12">
      <c r="B60" s="5">
        <v>62</v>
      </c>
      <c r="C60" s="5" t="s">
        <v>331</v>
      </c>
      <c r="D60" s="5" t="s">
        <v>574</v>
      </c>
      <c r="E60" s="8" t="s">
        <v>575</v>
      </c>
      <c r="F60" s="8" t="s">
        <v>576</v>
      </c>
      <c r="G60" s="5">
        <v>1</v>
      </c>
      <c r="H60" s="9">
        <v>43.1</v>
      </c>
      <c r="I60" s="18">
        <v>320</v>
      </c>
      <c r="J60" s="19">
        <f t="shared" si="0"/>
        <v>83.1851900826446</v>
      </c>
      <c r="K60" s="23"/>
      <c r="L60" s="23"/>
    </row>
    <row r="61" customHeight="1" spans="2:12">
      <c r="B61" s="5">
        <v>63</v>
      </c>
      <c r="C61" s="5" t="s">
        <v>339</v>
      </c>
      <c r="D61" s="5" t="s">
        <v>577</v>
      </c>
      <c r="E61" s="8" t="s">
        <v>341</v>
      </c>
      <c r="F61" s="8" t="s">
        <v>578</v>
      </c>
      <c r="G61" s="5">
        <v>1</v>
      </c>
      <c r="H61" s="9">
        <v>44.7</v>
      </c>
      <c r="I61" s="18">
        <v>191.32</v>
      </c>
      <c r="J61" s="19">
        <f t="shared" si="0"/>
        <v>49.7343455206612</v>
      </c>
      <c r="K61" s="23"/>
      <c r="L61" s="23"/>
    </row>
    <row r="62" customHeight="1" spans="2:12">
      <c r="B62" s="5">
        <v>64</v>
      </c>
      <c r="C62" s="5" t="s">
        <v>16</v>
      </c>
      <c r="D62" s="5" t="s">
        <v>343</v>
      </c>
      <c r="E62" s="8" t="s">
        <v>344</v>
      </c>
      <c r="F62" s="8" t="s">
        <v>345</v>
      </c>
      <c r="G62" s="5">
        <v>1</v>
      </c>
      <c r="H62" s="9">
        <v>95</v>
      </c>
      <c r="I62" s="18">
        <v>378</v>
      </c>
      <c r="J62" s="19">
        <f t="shared" si="0"/>
        <v>98.262505785124</v>
      </c>
      <c r="K62" s="23"/>
      <c r="L62" s="23"/>
    </row>
    <row r="63" customHeight="1" spans="2:12">
      <c r="B63" s="5">
        <v>65</v>
      </c>
      <c r="C63" s="5" t="s">
        <v>350</v>
      </c>
      <c r="D63" s="5" t="s">
        <v>579</v>
      </c>
      <c r="E63" s="8" t="s">
        <v>352</v>
      </c>
      <c r="F63" s="8" t="s">
        <v>580</v>
      </c>
      <c r="G63" s="5">
        <v>1</v>
      </c>
      <c r="H63" s="9">
        <v>8.9</v>
      </c>
      <c r="I63" s="18">
        <v>34.3</v>
      </c>
      <c r="J63" s="19">
        <f t="shared" si="0"/>
        <v>8.91641256198347</v>
      </c>
      <c r="K63" s="24"/>
      <c r="L63" s="23"/>
    </row>
    <row r="64" customHeight="1" spans="2:12">
      <c r="B64" s="5">
        <v>66</v>
      </c>
      <c r="C64" s="5" t="s">
        <v>354</v>
      </c>
      <c r="D64" s="5" t="s">
        <v>355</v>
      </c>
      <c r="E64" s="30" t="s">
        <v>356</v>
      </c>
      <c r="F64" s="30" t="s">
        <v>357</v>
      </c>
      <c r="G64" s="5">
        <v>1</v>
      </c>
      <c r="H64" s="9">
        <v>2.3</v>
      </c>
      <c r="I64" s="18">
        <v>8.9</v>
      </c>
      <c r="J64" s="19">
        <f t="shared" si="0"/>
        <v>2.31358809917355</v>
      </c>
      <c r="K64" s="23"/>
      <c r="L64" s="23"/>
    </row>
    <row r="65" customHeight="1" spans="2:12">
      <c r="B65" s="5">
        <v>67</v>
      </c>
      <c r="C65" s="5" t="s">
        <v>358</v>
      </c>
      <c r="D65" s="5" t="s">
        <v>359</v>
      </c>
      <c r="E65" s="30" t="s">
        <v>360</v>
      </c>
      <c r="F65" s="30" t="s">
        <v>357</v>
      </c>
      <c r="G65" s="5">
        <v>1</v>
      </c>
      <c r="H65" s="9">
        <v>2.5</v>
      </c>
      <c r="I65" s="18">
        <v>9.5</v>
      </c>
      <c r="J65" s="19">
        <f t="shared" si="0"/>
        <v>2.46956033057851</v>
      </c>
      <c r="K65" s="23"/>
      <c r="L65" s="23"/>
    </row>
    <row r="66" customHeight="1" spans="2:12">
      <c r="B66" s="5">
        <v>68</v>
      </c>
      <c r="C66" s="5" t="s">
        <v>361</v>
      </c>
      <c r="D66" s="5" t="s">
        <v>581</v>
      </c>
      <c r="E66" s="8" t="s">
        <v>363</v>
      </c>
      <c r="F66" s="8" t="s">
        <v>580</v>
      </c>
      <c r="G66" s="5">
        <v>1</v>
      </c>
      <c r="H66" s="9">
        <v>4.4</v>
      </c>
      <c r="I66" s="18">
        <v>16.9</v>
      </c>
      <c r="J66" s="19">
        <f t="shared" si="0"/>
        <v>4.39321785123967</v>
      </c>
      <c r="K66" s="23"/>
      <c r="L66" s="23"/>
    </row>
    <row r="67" customHeight="1" spans="2:12">
      <c r="B67" s="5" t="s">
        <v>582</v>
      </c>
      <c r="C67" s="5" t="s">
        <v>583</v>
      </c>
      <c r="D67" s="5" t="s">
        <v>584</v>
      </c>
      <c r="E67" s="8" t="s">
        <v>480</v>
      </c>
      <c r="F67" s="8" t="s">
        <v>585</v>
      </c>
      <c r="G67" s="5">
        <v>4</v>
      </c>
      <c r="H67" s="9">
        <v>6</v>
      </c>
      <c r="I67" s="18">
        <v>7.19</v>
      </c>
      <c r="J67" s="19">
        <f t="shared" ref="J67:J72" si="1">I67*1.3106*1.2/6.05</f>
        <v>1.86906723966942</v>
      </c>
      <c r="K67" s="23"/>
      <c r="L67" s="23"/>
    </row>
    <row r="68" customHeight="1" spans="2:10">
      <c r="B68" s="5" t="s">
        <v>586</v>
      </c>
      <c r="C68" s="5" t="s">
        <v>475</v>
      </c>
      <c r="D68" s="5" t="s">
        <v>476</v>
      </c>
      <c r="E68" s="8" t="s">
        <v>372</v>
      </c>
      <c r="F68" s="8" t="s">
        <v>477</v>
      </c>
      <c r="G68" s="5">
        <v>1</v>
      </c>
      <c r="H68" s="9">
        <v>6.4</v>
      </c>
      <c r="I68" s="18">
        <v>21.4</v>
      </c>
      <c r="J68" s="19">
        <f t="shared" si="1"/>
        <v>5.56300958677686</v>
      </c>
    </row>
    <row r="69" customHeight="1" spans="2:10">
      <c r="B69" s="5" t="s">
        <v>587</v>
      </c>
      <c r="C69" s="5" t="s">
        <v>375</v>
      </c>
      <c r="D69" s="5" t="s">
        <v>588</v>
      </c>
      <c r="E69" s="8" t="s">
        <v>480</v>
      </c>
      <c r="F69" s="8" t="s">
        <v>589</v>
      </c>
      <c r="G69" s="5">
        <v>1</v>
      </c>
      <c r="H69" s="9">
        <v>16.6</v>
      </c>
      <c r="I69" s="21">
        <v>16.41</v>
      </c>
      <c r="J69" s="19">
        <f t="shared" si="1"/>
        <v>4.26584052892562</v>
      </c>
    </row>
    <row r="70" customHeight="1" spans="2:10">
      <c r="B70" s="31" t="s">
        <v>502</v>
      </c>
      <c r="C70" s="5" t="s">
        <v>379</v>
      </c>
      <c r="D70" s="5" t="s">
        <v>380</v>
      </c>
      <c r="E70" s="8" t="s">
        <v>372</v>
      </c>
      <c r="F70" s="8" t="s">
        <v>381</v>
      </c>
      <c r="G70" s="5">
        <v>1</v>
      </c>
      <c r="H70" s="9">
        <v>6.4</v>
      </c>
      <c r="I70" s="18">
        <v>22.34</v>
      </c>
      <c r="J70" s="19">
        <f t="shared" si="1"/>
        <v>5.80736608264463</v>
      </c>
    </row>
    <row r="71" customHeight="1" spans="2:10">
      <c r="B71" s="5" t="s">
        <v>590</v>
      </c>
      <c r="C71" s="5" t="s">
        <v>411</v>
      </c>
      <c r="D71" s="5" t="s">
        <v>591</v>
      </c>
      <c r="E71" s="8" t="s">
        <v>480</v>
      </c>
      <c r="F71" s="8" t="s">
        <v>592</v>
      </c>
      <c r="G71" s="5">
        <v>4</v>
      </c>
      <c r="H71" s="9">
        <v>6</v>
      </c>
      <c r="I71" s="18">
        <v>7.19</v>
      </c>
      <c r="J71" s="19">
        <f t="shared" si="1"/>
        <v>1.86906723966942</v>
      </c>
    </row>
    <row r="72" customHeight="1" spans="2:10">
      <c r="B72" s="5" t="s">
        <v>593</v>
      </c>
      <c r="C72" s="5" t="s">
        <v>475</v>
      </c>
      <c r="D72" s="5" t="s">
        <v>476</v>
      </c>
      <c r="E72" s="8" t="s">
        <v>372</v>
      </c>
      <c r="F72" s="8" t="s">
        <v>477</v>
      </c>
      <c r="G72" s="5">
        <v>1</v>
      </c>
      <c r="H72" s="9">
        <v>6.4</v>
      </c>
      <c r="I72" s="18">
        <v>21.4</v>
      </c>
      <c r="J72" s="19">
        <f t="shared" si="1"/>
        <v>5.56300958677686</v>
      </c>
    </row>
    <row r="80" customHeight="1" spans="3:5">
      <c r="C80" s="25"/>
      <c r="D80" s="32"/>
      <c r="E80" s="26"/>
    </row>
  </sheetData>
  <autoFilter xmlns:etc="http://www.wps.cn/officeDocument/2017/etCustomData" ref="A1:L72" etc:filterBottomFollowUsedRange="0">
    <extLst/>
  </autoFilter>
  <sortState ref="B2:H72">
    <sortCondition ref="B1"/>
  </sortState>
  <pageMargins left="0.7" right="0.7" top="0.75" bottom="0.75" header="0.3" footer="0.3"/>
  <pageSetup paperSize="9" orientation="portrait"/>
  <headerFooter/>
  <ignoredErrors>
    <ignoredError sqref="B67:B69 B71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workbookViewId="0">
      <selection activeCell="K8" sqref="K8"/>
    </sheetView>
  </sheetViews>
  <sheetFormatPr defaultColWidth="9" defaultRowHeight="11.25"/>
  <cols>
    <col min="1" max="1" width="115.875" style="2" customWidth="1"/>
    <col min="2" max="2" width="4.375" style="2" customWidth="1"/>
    <col min="3" max="3" width="24.75" style="3" customWidth="1"/>
    <col min="4" max="4" width="20.5" style="2" customWidth="1"/>
    <col min="5" max="5" width="16.125" style="2" customWidth="1"/>
    <col min="6" max="6" width="27.5" style="2" customWidth="1"/>
    <col min="7" max="7" width="6.375" style="2" customWidth="1"/>
    <col min="8" max="8" width="6.5" style="2" customWidth="1"/>
    <col min="9" max="9" width="9" style="4"/>
    <col min="10" max="10" width="6.375" style="4" customWidth="1"/>
    <col min="11" max="16384" width="9" style="2"/>
  </cols>
  <sheetData>
    <row r="1" s="1" customFormat="1" ht="24.75" customHeight="1" spans="2:10">
      <c r="B1" s="5" t="s">
        <v>127</v>
      </c>
      <c r="C1" s="5" t="s">
        <v>128</v>
      </c>
      <c r="D1" s="6" t="s">
        <v>129</v>
      </c>
      <c r="E1" s="6"/>
      <c r="F1" s="6"/>
      <c r="G1" s="6" t="s">
        <v>5</v>
      </c>
      <c r="H1" s="7" t="s">
        <v>130</v>
      </c>
      <c r="I1" s="18"/>
      <c r="J1" s="18"/>
    </row>
    <row r="2" s="1" customFormat="1" ht="15" customHeight="1" spans="2:10">
      <c r="B2" s="5">
        <v>1</v>
      </c>
      <c r="C2" s="5" t="s">
        <v>131</v>
      </c>
      <c r="D2" s="5" t="s">
        <v>132</v>
      </c>
      <c r="E2" s="8" t="s">
        <v>133</v>
      </c>
      <c r="F2" s="8" t="s">
        <v>134</v>
      </c>
      <c r="G2" s="5">
        <v>2</v>
      </c>
      <c r="H2" s="9">
        <v>4.84</v>
      </c>
      <c r="I2" s="18">
        <v>11.6</v>
      </c>
      <c r="J2" s="19">
        <f>I2*1.3106*1.2/6.05</f>
        <v>3.01546314049587</v>
      </c>
    </row>
    <row r="3" s="1" customFormat="1" ht="15" customHeight="1" spans="2:10">
      <c r="B3" s="5">
        <v>2</v>
      </c>
      <c r="C3" s="5" t="s">
        <v>135</v>
      </c>
      <c r="D3" s="5" t="s">
        <v>136</v>
      </c>
      <c r="E3" s="8" t="s">
        <v>137</v>
      </c>
      <c r="F3" s="8" t="s">
        <v>138</v>
      </c>
      <c r="G3" s="10">
        <v>4</v>
      </c>
      <c r="H3" s="9">
        <v>7</v>
      </c>
      <c r="I3" s="18">
        <v>10.2</v>
      </c>
      <c r="J3" s="19">
        <f t="shared" ref="J3:J66" si="0">I3*1.3106*1.2/6.05</f>
        <v>2.6515279338843</v>
      </c>
    </row>
    <row r="4" s="1" customFormat="1" ht="15" customHeight="1" spans="2:10">
      <c r="B4" s="5">
        <v>3</v>
      </c>
      <c r="C4" s="5" t="s">
        <v>139</v>
      </c>
      <c r="D4" s="5" t="s">
        <v>504</v>
      </c>
      <c r="E4" s="8" t="s">
        <v>141</v>
      </c>
      <c r="F4" s="8" t="s">
        <v>505</v>
      </c>
      <c r="G4" s="5">
        <v>1</v>
      </c>
      <c r="H4" s="9">
        <v>98</v>
      </c>
      <c r="I4" s="18">
        <v>448.2</v>
      </c>
      <c r="J4" s="19">
        <f t="shared" si="0"/>
        <v>116.511256859504</v>
      </c>
    </row>
    <row r="5" s="1" customFormat="1" ht="15" customHeight="1" spans="2:10">
      <c r="B5" s="5">
        <v>4</v>
      </c>
      <c r="C5" s="5" t="s">
        <v>151</v>
      </c>
      <c r="D5" s="5" t="s">
        <v>152</v>
      </c>
      <c r="E5" s="8" t="s">
        <v>153</v>
      </c>
      <c r="F5" s="8" t="s">
        <v>150</v>
      </c>
      <c r="G5" s="5">
        <v>1</v>
      </c>
      <c r="H5" s="9">
        <v>13.10505</v>
      </c>
      <c r="I5" s="20">
        <v>53.49</v>
      </c>
      <c r="J5" s="19">
        <f t="shared" si="0"/>
        <v>13.9049244297521</v>
      </c>
    </row>
    <row r="6" s="1" customFormat="1" ht="15" customHeight="1" spans="2:10">
      <c r="B6" s="5">
        <v>5</v>
      </c>
      <c r="C6" s="5" t="s">
        <v>147</v>
      </c>
      <c r="D6" s="5" t="s">
        <v>148</v>
      </c>
      <c r="E6" s="8" t="s">
        <v>507</v>
      </c>
      <c r="F6" s="8" t="s">
        <v>150</v>
      </c>
      <c r="G6" s="5">
        <v>1</v>
      </c>
      <c r="H6" s="9">
        <v>13.10505</v>
      </c>
      <c r="I6" s="20">
        <v>53.49</v>
      </c>
      <c r="J6" s="19">
        <f t="shared" si="0"/>
        <v>13.9049244297521</v>
      </c>
    </row>
    <row r="7" s="1" customFormat="1" ht="15" customHeight="1" spans="2:10">
      <c r="B7" s="5">
        <v>6</v>
      </c>
      <c r="C7" s="5" t="s">
        <v>143</v>
      </c>
      <c r="D7" s="11" t="s">
        <v>508</v>
      </c>
      <c r="E7" s="8" t="s">
        <v>509</v>
      </c>
      <c r="F7" s="8" t="s">
        <v>510</v>
      </c>
      <c r="G7" s="5">
        <v>1</v>
      </c>
      <c r="H7" s="9">
        <v>29.33385</v>
      </c>
      <c r="I7" s="20">
        <v>157</v>
      </c>
      <c r="J7" s="19">
        <f t="shared" si="0"/>
        <v>40.8127338842975</v>
      </c>
    </row>
    <row r="8" s="1" customFormat="1" ht="15" customHeight="1" spans="2:10">
      <c r="B8" s="5">
        <v>8</v>
      </c>
      <c r="C8" s="5" t="s">
        <v>511</v>
      </c>
      <c r="D8" s="5" t="s">
        <v>512</v>
      </c>
      <c r="E8" s="8" t="s">
        <v>156</v>
      </c>
      <c r="F8" s="8" t="s">
        <v>513</v>
      </c>
      <c r="G8" s="5">
        <v>2</v>
      </c>
      <c r="H8" s="9">
        <v>14.2</v>
      </c>
      <c r="I8" s="18">
        <v>50.36</v>
      </c>
      <c r="J8" s="19">
        <f t="shared" si="0"/>
        <v>13.0912692892562</v>
      </c>
    </row>
    <row r="9" s="1" customFormat="1" ht="15" customHeight="1" spans="2:10">
      <c r="B9" s="5">
        <v>9</v>
      </c>
      <c r="C9" s="5" t="s">
        <v>158</v>
      </c>
      <c r="D9" s="5" t="s">
        <v>514</v>
      </c>
      <c r="E9" s="8" t="s">
        <v>160</v>
      </c>
      <c r="F9" s="8" t="s">
        <v>515</v>
      </c>
      <c r="G9" s="5">
        <v>1</v>
      </c>
      <c r="H9" s="9">
        <v>1.6</v>
      </c>
      <c r="I9" s="18">
        <v>9.3</v>
      </c>
      <c r="J9" s="19">
        <f t="shared" si="0"/>
        <v>2.41756958677686</v>
      </c>
    </row>
    <row r="10" s="1" customFormat="1" ht="15" customHeight="1" spans="2:10">
      <c r="B10" s="5">
        <v>10</v>
      </c>
      <c r="C10" s="5" t="s">
        <v>516</v>
      </c>
      <c r="D10" s="5" t="s">
        <v>517</v>
      </c>
      <c r="E10" s="8" t="s">
        <v>518</v>
      </c>
      <c r="F10" s="8" t="s">
        <v>519</v>
      </c>
      <c r="G10" s="5">
        <v>2</v>
      </c>
      <c r="H10" s="9">
        <v>2.5</v>
      </c>
      <c r="I10" s="20">
        <v>15.11</v>
      </c>
      <c r="J10" s="19">
        <f t="shared" si="0"/>
        <v>3.92790069421488</v>
      </c>
    </row>
    <row r="11" s="1" customFormat="1" ht="15" customHeight="1" spans="1:10">
      <c r="A11" s="12"/>
      <c r="B11" s="5">
        <v>11</v>
      </c>
      <c r="C11" s="5" t="s">
        <v>162</v>
      </c>
      <c r="D11" s="5" t="s">
        <v>163</v>
      </c>
      <c r="E11" s="8" t="s">
        <v>164</v>
      </c>
      <c r="F11" s="8" t="s">
        <v>165</v>
      </c>
      <c r="G11" s="5">
        <v>1</v>
      </c>
      <c r="H11" s="9">
        <v>0.88</v>
      </c>
      <c r="I11" s="20">
        <v>2.7</v>
      </c>
      <c r="J11" s="19">
        <f t="shared" si="0"/>
        <v>0.701875041322314</v>
      </c>
    </row>
    <row r="12" s="1" customFormat="1" ht="15" customHeight="1" spans="1:10">
      <c r="A12" s="12"/>
      <c r="B12" s="5">
        <v>12</v>
      </c>
      <c r="C12" s="5" t="s">
        <v>166</v>
      </c>
      <c r="D12" s="5" t="s">
        <v>167</v>
      </c>
      <c r="E12" s="8" t="s">
        <v>168</v>
      </c>
      <c r="F12" s="8" t="s">
        <v>165</v>
      </c>
      <c r="G12" s="5">
        <v>1</v>
      </c>
      <c r="H12" s="9">
        <v>0.88</v>
      </c>
      <c r="I12" s="20">
        <v>2.7</v>
      </c>
      <c r="J12" s="19">
        <f t="shared" si="0"/>
        <v>0.701875041322314</v>
      </c>
    </row>
    <row r="13" s="1" customFormat="1" ht="15" customHeight="1" spans="1:10">
      <c r="A13" s="12"/>
      <c r="B13" s="5">
        <v>13</v>
      </c>
      <c r="C13" s="5" t="s">
        <v>169</v>
      </c>
      <c r="D13" s="5" t="s">
        <v>170</v>
      </c>
      <c r="E13" s="8" t="s">
        <v>171</v>
      </c>
      <c r="F13" s="8" t="s">
        <v>172</v>
      </c>
      <c r="G13" s="10">
        <v>2</v>
      </c>
      <c r="H13" s="9">
        <v>5.72</v>
      </c>
      <c r="I13" s="21">
        <v>11.78</v>
      </c>
      <c r="J13" s="19">
        <f t="shared" si="0"/>
        <v>3.06225480991736</v>
      </c>
    </row>
    <row r="14" s="1" customFormat="1" ht="15" customHeight="1" spans="2:10">
      <c r="B14" s="5">
        <v>15</v>
      </c>
      <c r="C14" s="5" t="s">
        <v>173</v>
      </c>
      <c r="D14" s="5" t="s">
        <v>520</v>
      </c>
      <c r="E14" s="8" t="s">
        <v>175</v>
      </c>
      <c r="F14" s="8" t="s">
        <v>521</v>
      </c>
      <c r="G14" s="5">
        <v>4</v>
      </c>
      <c r="H14" s="9">
        <v>4</v>
      </c>
      <c r="I14" s="20">
        <v>21.83</v>
      </c>
      <c r="J14" s="19">
        <f t="shared" si="0"/>
        <v>5.67478968595041</v>
      </c>
    </row>
    <row r="15" s="1" customFormat="1" ht="15" customHeight="1" spans="2:10">
      <c r="B15" s="5">
        <v>16</v>
      </c>
      <c r="C15" s="5" t="s">
        <v>177</v>
      </c>
      <c r="D15" s="5" t="s">
        <v>178</v>
      </c>
      <c r="E15" s="8" t="s">
        <v>179</v>
      </c>
      <c r="F15" s="8" t="s">
        <v>172</v>
      </c>
      <c r="G15" s="5">
        <v>2</v>
      </c>
      <c r="H15" s="9">
        <v>5.72</v>
      </c>
      <c r="I15" s="21">
        <v>11.78</v>
      </c>
      <c r="J15" s="19">
        <f t="shared" si="0"/>
        <v>3.06225480991736</v>
      </c>
    </row>
    <row r="16" s="1" customFormat="1" ht="15" customHeight="1" spans="2:10">
      <c r="B16" s="5">
        <v>17</v>
      </c>
      <c r="C16" s="5" t="s">
        <v>184</v>
      </c>
      <c r="D16" s="5" t="s">
        <v>185</v>
      </c>
      <c r="E16" s="8" t="s">
        <v>186</v>
      </c>
      <c r="F16" s="8" t="s">
        <v>187</v>
      </c>
      <c r="G16" s="5">
        <v>2</v>
      </c>
      <c r="H16" s="9">
        <v>5.28</v>
      </c>
      <c r="I16" s="20">
        <v>14.15</v>
      </c>
      <c r="J16" s="19">
        <f t="shared" si="0"/>
        <v>3.67834512396694</v>
      </c>
    </row>
    <row r="17" s="1" customFormat="1" ht="15" customHeight="1" spans="2:10">
      <c r="B17" s="5">
        <v>18</v>
      </c>
      <c r="C17" s="5" t="s">
        <v>180</v>
      </c>
      <c r="D17" s="11" t="s">
        <v>522</v>
      </c>
      <c r="E17" s="8" t="s">
        <v>182</v>
      </c>
      <c r="F17" s="8" t="s">
        <v>523</v>
      </c>
      <c r="G17" s="5">
        <v>4</v>
      </c>
      <c r="H17" s="9">
        <v>8.8</v>
      </c>
      <c r="I17" s="20">
        <v>16</v>
      </c>
      <c r="J17" s="19">
        <f t="shared" si="0"/>
        <v>4.15925950413223</v>
      </c>
    </row>
    <row r="18" s="1" customFormat="1" ht="15" customHeight="1" spans="2:10">
      <c r="B18" s="5">
        <v>19</v>
      </c>
      <c r="C18" s="5" t="s">
        <v>192</v>
      </c>
      <c r="D18" s="5" t="s">
        <v>524</v>
      </c>
      <c r="E18" s="8" t="s">
        <v>194</v>
      </c>
      <c r="F18" s="8" t="s">
        <v>521</v>
      </c>
      <c r="G18" s="5">
        <v>4</v>
      </c>
      <c r="H18" s="9">
        <v>6</v>
      </c>
      <c r="I18" s="20">
        <v>22.23</v>
      </c>
      <c r="J18" s="19">
        <f t="shared" si="0"/>
        <v>5.77877117355372</v>
      </c>
    </row>
    <row r="19" s="1" customFormat="1" ht="15" customHeight="1" spans="2:10">
      <c r="B19" s="5">
        <v>20</v>
      </c>
      <c r="C19" s="5" t="s">
        <v>188</v>
      </c>
      <c r="D19" s="5" t="s">
        <v>189</v>
      </c>
      <c r="E19" s="8" t="s">
        <v>190</v>
      </c>
      <c r="F19" s="8" t="s">
        <v>191</v>
      </c>
      <c r="G19" s="5">
        <v>2</v>
      </c>
      <c r="H19" s="9">
        <v>5.28</v>
      </c>
      <c r="I19" s="20">
        <v>14.65</v>
      </c>
      <c r="J19" s="19">
        <f t="shared" si="0"/>
        <v>3.80832198347107</v>
      </c>
    </row>
    <row r="20" s="1" customFormat="1" ht="15" customHeight="1" spans="2:10">
      <c r="B20" s="5">
        <v>21</v>
      </c>
      <c r="C20" s="5" t="s">
        <v>195</v>
      </c>
      <c r="D20" s="11" t="s">
        <v>525</v>
      </c>
      <c r="E20" s="8" t="s">
        <v>197</v>
      </c>
      <c r="F20" s="8" t="s">
        <v>526</v>
      </c>
      <c r="G20" s="5">
        <v>4</v>
      </c>
      <c r="H20" s="9">
        <v>7</v>
      </c>
      <c r="I20" s="20">
        <v>15</v>
      </c>
      <c r="J20" s="19">
        <f t="shared" si="0"/>
        <v>3.89930578512397</v>
      </c>
    </row>
    <row r="21" s="1" customFormat="1" ht="15" customHeight="1" spans="2:10">
      <c r="B21" s="5">
        <v>22</v>
      </c>
      <c r="C21" s="5" t="s">
        <v>219</v>
      </c>
      <c r="D21" s="11" t="s">
        <v>594</v>
      </c>
      <c r="E21" s="8" t="s">
        <v>398</v>
      </c>
      <c r="F21" s="8" t="s">
        <v>395</v>
      </c>
      <c r="G21" s="5">
        <v>1</v>
      </c>
      <c r="H21" s="9">
        <v>27.9</v>
      </c>
      <c r="I21" s="22">
        <v>117.19</v>
      </c>
      <c r="J21" s="19">
        <f t="shared" si="0"/>
        <v>30.4639763305785</v>
      </c>
    </row>
    <row r="22" s="1" customFormat="1" ht="15" customHeight="1" spans="2:10">
      <c r="B22" s="5">
        <v>23</v>
      </c>
      <c r="C22" s="5" t="s">
        <v>203</v>
      </c>
      <c r="D22" s="11" t="s">
        <v>595</v>
      </c>
      <c r="E22" s="8" t="s">
        <v>390</v>
      </c>
      <c r="F22" s="8" t="s">
        <v>596</v>
      </c>
      <c r="G22" s="5">
        <v>1</v>
      </c>
      <c r="H22" s="9">
        <v>59</v>
      </c>
      <c r="I22" s="20">
        <v>860.27</v>
      </c>
      <c r="J22" s="19">
        <f t="shared" si="0"/>
        <v>223.63038585124</v>
      </c>
    </row>
    <row r="23" s="1" customFormat="1" ht="15" customHeight="1" spans="2:10">
      <c r="B23" s="5">
        <v>24</v>
      </c>
      <c r="C23" s="5" t="s">
        <v>199</v>
      </c>
      <c r="D23" s="11" t="s">
        <v>495</v>
      </c>
      <c r="E23" s="8" t="s">
        <v>394</v>
      </c>
      <c r="F23" s="8" t="s">
        <v>395</v>
      </c>
      <c r="G23" s="5">
        <v>1</v>
      </c>
      <c r="H23" s="9">
        <v>27.9</v>
      </c>
      <c r="I23" s="22">
        <v>117.19</v>
      </c>
      <c r="J23" s="19">
        <f t="shared" si="0"/>
        <v>30.4639763305785</v>
      </c>
    </row>
    <row r="24" s="1" customFormat="1" ht="15" customHeight="1" spans="2:10">
      <c r="B24" s="5">
        <v>26</v>
      </c>
      <c r="C24" s="5" t="s">
        <v>222</v>
      </c>
      <c r="D24" s="5" t="s">
        <v>535</v>
      </c>
      <c r="E24" s="8" t="s">
        <v>536</v>
      </c>
      <c r="F24" s="8" t="s">
        <v>537</v>
      </c>
      <c r="G24" s="5">
        <v>1</v>
      </c>
      <c r="H24" s="9">
        <v>14.4</v>
      </c>
      <c r="I24" s="18">
        <v>68.59</v>
      </c>
      <c r="J24" s="19">
        <f t="shared" si="0"/>
        <v>17.8302255867769</v>
      </c>
    </row>
    <row r="25" s="1" customFormat="1" ht="15" customHeight="1" spans="2:10">
      <c r="B25" s="5">
        <v>27</v>
      </c>
      <c r="C25" s="5" t="s">
        <v>439</v>
      </c>
      <c r="D25" s="5" t="s">
        <v>216</v>
      </c>
      <c r="E25" s="8" t="s">
        <v>217</v>
      </c>
      <c r="F25" s="8" t="s">
        <v>218</v>
      </c>
      <c r="G25" s="10">
        <v>4</v>
      </c>
      <c r="H25" s="9">
        <v>2.376</v>
      </c>
      <c r="I25" s="20">
        <v>8.87</v>
      </c>
      <c r="J25" s="19">
        <f t="shared" si="0"/>
        <v>2.30578948760331</v>
      </c>
    </row>
    <row r="26" s="1" customFormat="1" ht="15" customHeight="1" spans="2:10">
      <c r="B26" s="5">
        <v>28</v>
      </c>
      <c r="C26" s="5" t="s">
        <v>211</v>
      </c>
      <c r="D26" s="5" t="s">
        <v>212</v>
      </c>
      <c r="E26" s="8" t="s">
        <v>213</v>
      </c>
      <c r="F26" s="8" t="s">
        <v>214</v>
      </c>
      <c r="G26" s="5">
        <v>1</v>
      </c>
      <c r="H26" s="9">
        <v>3.78</v>
      </c>
      <c r="I26" s="18">
        <v>15.18</v>
      </c>
      <c r="J26" s="19">
        <f t="shared" si="0"/>
        <v>3.94609745454545</v>
      </c>
    </row>
    <row r="27" s="1" customFormat="1" ht="15" customHeight="1" spans="2:10">
      <c r="B27" s="5">
        <v>29</v>
      </c>
      <c r="C27" s="5" t="s">
        <v>538</v>
      </c>
      <c r="D27" s="11" t="s">
        <v>539</v>
      </c>
      <c r="E27" s="8" t="s">
        <v>540</v>
      </c>
      <c r="F27" s="8" t="s">
        <v>541</v>
      </c>
      <c r="G27" s="5">
        <v>1</v>
      </c>
      <c r="H27" s="9">
        <v>14.2</v>
      </c>
      <c r="I27" s="20">
        <v>50.68</v>
      </c>
      <c r="J27" s="19">
        <f t="shared" si="0"/>
        <v>13.1744544793388</v>
      </c>
    </row>
    <row r="28" s="1" customFormat="1" ht="15" customHeight="1" spans="2:10">
      <c r="B28" s="5">
        <v>30</v>
      </c>
      <c r="C28" s="5" t="s">
        <v>12</v>
      </c>
      <c r="D28" s="5" t="s">
        <v>542</v>
      </c>
      <c r="E28" s="8" t="s">
        <v>543</v>
      </c>
      <c r="F28" s="8" t="s">
        <v>537</v>
      </c>
      <c r="G28" s="5">
        <v>1</v>
      </c>
      <c r="H28" s="9">
        <v>9.8</v>
      </c>
      <c r="I28" s="18">
        <v>45.79</v>
      </c>
      <c r="J28" s="19">
        <f t="shared" si="0"/>
        <v>11.9032807933884</v>
      </c>
    </row>
    <row r="29" s="1" customFormat="1" ht="15" customHeight="1" spans="2:10">
      <c r="B29" s="5">
        <v>31</v>
      </c>
      <c r="C29" s="5" t="s">
        <v>228</v>
      </c>
      <c r="D29" s="5" t="s">
        <v>229</v>
      </c>
      <c r="E29" s="8" t="s">
        <v>230</v>
      </c>
      <c r="F29" s="8" t="s">
        <v>214</v>
      </c>
      <c r="G29" s="5">
        <v>1</v>
      </c>
      <c r="H29" s="9">
        <v>3.78</v>
      </c>
      <c r="I29" s="18">
        <v>15.74</v>
      </c>
      <c r="J29" s="19">
        <f t="shared" si="0"/>
        <v>4.09167153719008</v>
      </c>
    </row>
    <row r="30" s="1" customFormat="1" ht="15" customHeight="1" spans="2:10">
      <c r="B30" s="5">
        <v>32</v>
      </c>
      <c r="C30" s="5" t="s">
        <v>544</v>
      </c>
      <c r="D30" s="5" t="s">
        <v>545</v>
      </c>
      <c r="E30" s="8" t="s">
        <v>546</v>
      </c>
      <c r="F30" s="8" t="s">
        <v>547</v>
      </c>
      <c r="G30" s="5">
        <v>1</v>
      </c>
      <c r="H30" s="9">
        <v>2.2</v>
      </c>
      <c r="I30" s="20">
        <v>13.96</v>
      </c>
      <c r="J30" s="19">
        <f t="shared" si="0"/>
        <v>3.62895391735537</v>
      </c>
    </row>
    <row r="31" s="1" customFormat="1" ht="15" customHeight="1" spans="2:10">
      <c r="B31" s="5">
        <v>33</v>
      </c>
      <c r="C31" s="5" t="s">
        <v>231</v>
      </c>
      <c r="D31" s="5" t="s">
        <v>232</v>
      </c>
      <c r="E31" s="8" t="s">
        <v>233</v>
      </c>
      <c r="F31" s="8" t="s">
        <v>234</v>
      </c>
      <c r="G31" s="5">
        <v>4</v>
      </c>
      <c r="H31" s="9">
        <v>2.7</v>
      </c>
      <c r="I31" s="18">
        <v>7.3</v>
      </c>
      <c r="J31" s="19">
        <f t="shared" si="0"/>
        <v>1.89766214876033</v>
      </c>
    </row>
    <row r="32" s="1" customFormat="1" ht="15" customHeight="1" spans="2:10">
      <c r="B32" s="5">
        <v>34</v>
      </c>
      <c r="C32" s="5" t="s">
        <v>235</v>
      </c>
      <c r="D32" s="5" t="s">
        <v>597</v>
      </c>
      <c r="E32" s="8" t="s">
        <v>237</v>
      </c>
      <c r="F32" s="8" t="s">
        <v>238</v>
      </c>
      <c r="G32" s="5">
        <v>4</v>
      </c>
      <c r="H32" s="9">
        <v>2.7</v>
      </c>
      <c r="I32" s="18">
        <v>6.62</v>
      </c>
      <c r="J32" s="19">
        <f t="shared" si="0"/>
        <v>1.72089361983471</v>
      </c>
    </row>
    <row r="33" s="1" customFormat="1" ht="15" customHeight="1" spans="2:10">
      <c r="B33" s="5">
        <v>35</v>
      </c>
      <c r="C33" s="5" t="s">
        <v>239</v>
      </c>
      <c r="D33" s="5" t="s">
        <v>548</v>
      </c>
      <c r="E33" s="8" t="s">
        <v>241</v>
      </c>
      <c r="F33" s="8" t="s">
        <v>549</v>
      </c>
      <c r="G33" s="5">
        <v>4</v>
      </c>
      <c r="H33" s="9">
        <v>1.8</v>
      </c>
      <c r="I33" s="18">
        <v>4.93</v>
      </c>
      <c r="J33" s="19">
        <f t="shared" si="0"/>
        <v>1.28157183471074</v>
      </c>
    </row>
    <row r="34" s="1" customFormat="1" ht="15" customHeight="1" spans="2:10">
      <c r="B34" s="5">
        <v>36</v>
      </c>
      <c r="C34" s="5" t="s">
        <v>243</v>
      </c>
      <c r="D34" s="5" t="s">
        <v>598</v>
      </c>
      <c r="E34" s="8" t="s">
        <v>245</v>
      </c>
      <c r="F34" s="8" t="s">
        <v>551</v>
      </c>
      <c r="G34" s="5">
        <v>4</v>
      </c>
      <c r="H34" s="9">
        <v>14.6</v>
      </c>
      <c r="I34" s="22">
        <v>30.28</v>
      </c>
      <c r="J34" s="19">
        <f t="shared" si="0"/>
        <v>7.87139861157025</v>
      </c>
    </row>
    <row r="35" s="1" customFormat="1" ht="15" customHeight="1" spans="2:10">
      <c r="B35" s="5">
        <v>37</v>
      </c>
      <c r="C35" s="5" t="s">
        <v>247</v>
      </c>
      <c r="D35" s="5" t="s">
        <v>248</v>
      </c>
      <c r="E35" s="8" t="s">
        <v>249</v>
      </c>
      <c r="F35" s="8" t="s">
        <v>238</v>
      </c>
      <c r="G35" s="5">
        <v>4</v>
      </c>
      <c r="H35" s="9">
        <v>2.7</v>
      </c>
      <c r="I35" s="18">
        <v>6.62</v>
      </c>
      <c r="J35" s="19">
        <f t="shared" si="0"/>
        <v>1.72089361983471</v>
      </c>
    </row>
    <row r="36" s="1" customFormat="1" ht="15" customHeight="1" spans="2:10">
      <c r="B36" s="5">
        <v>38</v>
      </c>
      <c r="C36" s="5" t="s">
        <v>254</v>
      </c>
      <c r="D36" s="5" t="s">
        <v>552</v>
      </c>
      <c r="E36" s="8" t="s">
        <v>256</v>
      </c>
      <c r="F36" s="8" t="s">
        <v>553</v>
      </c>
      <c r="G36" s="5">
        <v>4</v>
      </c>
      <c r="H36" s="9">
        <v>1.4</v>
      </c>
      <c r="I36" s="18">
        <v>3.75</v>
      </c>
      <c r="J36" s="19">
        <f t="shared" si="0"/>
        <v>0.974826446280992</v>
      </c>
    </row>
    <row r="37" s="1" customFormat="1" ht="15" customHeight="1" spans="2:10">
      <c r="B37" s="5">
        <v>39</v>
      </c>
      <c r="C37" s="5" t="s">
        <v>250</v>
      </c>
      <c r="D37" s="5" t="s">
        <v>251</v>
      </c>
      <c r="E37" s="8" t="s">
        <v>252</v>
      </c>
      <c r="F37" s="8" t="s">
        <v>253</v>
      </c>
      <c r="G37" s="5">
        <v>8</v>
      </c>
      <c r="H37" s="9">
        <v>0.324</v>
      </c>
      <c r="I37" s="18">
        <v>0.367</v>
      </c>
      <c r="J37" s="19">
        <f t="shared" si="0"/>
        <v>0.095403014876033</v>
      </c>
    </row>
    <row r="38" s="1" customFormat="1" ht="15" customHeight="1" spans="2:10">
      <c r="B38" s="5">
        <v>40</v>
      </c>
      <c r="C38" s="5" t="s">
        <v>554</v>
      </c>
      <c r="D38" s="11" t="s">
        <v>555</v>
      </c>
      <c r="E38" s="8" t="s">
        <v>556</v>
      </c>
      <c r="F38" s="8" t="s">
        <v>557</v>
      </c>
      <c r="G38" s="5">
        <v>4</v>
      </c>
      <c r="H38" s="9">
        <v>1.2</v>
      </c>
      <c r="I38" s="20">
        <v>23.2</v>
      </c>
      <c r="J38" s="19">
        <f t="shared" si="0"/>
        <v>6.03092628099173</v>
      </c>
    </row>
    <row r="39" s="1" customFormat="1" ht="15" customHeight="1" spans="2:12">
      <c r="B39" s="5">
        <v>41</v>
      </c>
      <c r="C39" s="5" t="s">
        <v>258</v>
      </c>
      <c r="D39" s="11" t="s">
        <v>558</v>
      </c>
      <c r="E39" s="8" t="s">
        <v>559</v>
      </c>
      <c r="F39" s="8" t="s">
        <v>560</v>
      </c>
      <c r="G39" s="5">
        <v>4</v>
      </c>
      <c r="H39" s="9">
        <v>3.1</v>
      </c>
      <c r="I39" s="18">
        <v>8.36</v>
      </c>
      <c r="J39" s="19">
        <f t="shared" si="0"/>
        <v>2.17321309090909</v>
      </c>
      <c r="K39" s="2"/>
      <c r="L39" s="2"/>
    </row>
    <row r="40" s="1" customFormat="1" ht="15" customHeight="1" spans="2:12">
      <c r="B40" s="5">
        <v>42</v>
      </c>
      <c r="C40" s="5" t="s">
        <v>262</v>
      </c>
      <c r="D40" s="5" t="s">
        <v>599</v>
      </c>
      <c r="E40" s="8" t="s">
        <v>264</v>
      </c>
      <c r="F40" s="8" t="s">
        <v>562</v>
      </c>
      <c r="G40" s="5">
        <v>4</v>
      </c>
      <c r="H40" s="9">
        <v>4.8</v>
      </c>
      <c r="I40" s="18">
        <v>16.2</v>
      </c>
      <c r="J40" s="19">
        <f t="shared" si="0"/>
        <v>4.21125024793388</v>
      </c>
      <c r="K40" s="2"/>
      <c r="L40" s="2"/>
    </row>
    <row r="41" s="1" customFormat="1" ht="15" customHeight="1" spans="2:12">
      <c r="B41" s="5">
        <v>43</v>
      </c>
      <c r="C41" s="5" t="s">
        <v>266</v>
      </c>
      <c r="D41" s="5" t="s">
        <v>267</v>
      </c>
      <c r="E41" s="8" t="s">
        <v>268</v>
      </c>
      <c r="F41" s="8" t="s">
        <v>269</v>
      </c>
      <c r="G41" s="5">
        <v>4</v>
      </c>
      <c r="H41" s="9">
        <v>0.216</v>
      </c>
      <c r="I41" s="18">
        <v>0.42</v>
      </c>
      <c r="J41" s="19">
        <f t="shared" si="0"/>
        <v>0.109180561983471</v>
      </c>
      <c r="K41" s="2"/>
      <c r="L41" s="2"/>
    </row>
    <row r="42" s="1" customFormat="1" ht="15" customHeight="1" spans="2:12">
      <c r="B42" s="5">
        <v>44</v>
      </c>
      <c r="C42" s="5" t="s">
        <v>270</v>
      </c>
      <c r="D42" s="5" t="s">
        <v>271</v>
      </c>
      <c r="E42" s="8" t="s">
        <v>272</v>
      </c>
      <c r="F42" s="8" t="s">
        <v>273</v>
      </c>
      <c r="G42" s="5">
        <v>1</v>
      </c>
      <c r="H42" s="9">
        <v>2.268</v>
      </c>
      <c r="I42" s="18">
        <v>9.7</v>
      </c>
      <c r="J42" s="19">
        <f t="shared" si="0"/>
        <v>2.52155107438016</v>
      </c>
      <c r="K42" s="2"/>
      <c r="L42" s="2"/>
    </row>
    <row r="43" s="1" customFormat="1" ht="15" customHeight="1" spans="2:12">
      <c r="B43" s="5">
        <v>45</v>
      </c>
      <c r="C43" s="5" t="s">
        <v>274</v>
      </c>
      <c r="D43" s="5" t="s">
        <v>275</v>
      </c>
      <c r="E43" s="8" t="s">
        <v>276</v>
      </c>
      <c r="F43" s="8" t="s">
        <v>273</v>
      </c>
      <c r="G43" s="5">
        <v>1</v>
      </c>
      <c r="H43" s="9">
        <v>2.268</v>
      </c>
      <c r="I43" s="18">
        <v>9.7</v>
      </c>
      <c r="J43" s="19">
        <f t="shared" si="0"/>
        <v>2.52155107438016</v>
      </c>
      <c r="K43" s="2"/>
      <c r="L43" s="2"/>
    </row>
    <row r="44" s="1" customFormat="1" ht="15" customHeight="1" spans="2:12">
      <c r="B44" s="5">
        <v>46</v>
      </c>
      <c r="C44" s="5" t="s">
        <v>277</v>
      </c>
      <c r="D44" s="5" t="s">
        <v>278</v>
      </c>
      <c r="E44" s="8" t="s">
        <v>279</v>
      </c>
      <c r="F44" s="8" t="s">
        <v>280</v>
      </c>
      <c r="G44" s="5">
        <v>1</v>
      </c>
      <c r="H44" s="9">
        <v>17.82</v>
      </c>
      <c r="I44" s="20">
        <v>61.01</v>
      </c>
      <c r="J44" s="19">
        <f t="shared" si="0"/>
        <v>15.8597763966942</v>
      </c>
      <c r="K44" s="2"/>
      <c r="L44" s="2"/>
    </row>
    <row r="45" s="1" customFormat="1" ht="15" customHeight="1" spans="2:12">
      <c r="B45" s="5">
        <v>47</v>
      </c>
      <c r="C45" s="5" t="s">
        <v>281</v>
      </c>
      <c r="D45" s="5" t="s">
        <v>282</v>
      </c>
      <c r="E45" s="8" t="s">
        <v>283</v>
      </c>
      <c r="F45" s="8" t="s">
        <v>284</v>
      </c>
      <c r="G45" s="5">
        <v>1</v>
      </c>
      <c r="H45" s="9">
        <v>1</v>
      </c>
      <c r="I45" s="21">
        <v>2.58</v>
      </c>
      <c r="J45" s="19">
        <f t="shared" si="0"/>
        <v>0.670680595041322</v>
      </c>
      <c r="K45" s="2"/>
      <c r="L45" s="2"/>
    </row>
    <row r="46" s="1" customFormat="1" ht="15" customHeight="1" spans="2:12">
      <c r="B46" s="5">
        <v>48</v>
      </c>
      <c r="C46" s="5" t="s">
        <v>293</v>
      </c>
      <c r="D46" s="5" t="s">
        <v>294</v>
      </c>
      <c r="E46" s="8" t="s">
        <v>295</v>
      </c>
      <c r="F46" s="8" t="s">
        <v>284</v>
      </c>
      <c r="G46" s="5">
        <v>1</v>
      </c>
      <c r="H46" s="9">
        <v>1</v>
      </c>
      <c r="I46" s="18">
        <v>2.53</v>
      </c>
      <c r="J46" s="19">
        <f t="shared" si="0"/>
        <v>0.657682909090909</v>
      </c>
      <c r="K46" s="2"/>
      <c r="L46" s="2"/>
    </row>
    <row r="47" s="1" customFormat="1" ht="15" customHeight="1" spans="2:12">
      <c r="B47" s="5">
        <v>49</v>
      </c>
      <c r="C47" s="5" t="s">
        <v>285</v>
      </c>
      <c r="D47" s="5" t="s">
        <v>286</v>
      </c>
      <c r="E47" s="8" t="s">
        <v>287</v>
      </c>
      <c r="F47" s="8" t="s">
        <v>288</v>
      </c>
      <c r="G47" s="10">
        <v>2</v>
      </c>
      <c r="H47" s="9">
        <v>1.7</v>
      </c>
      <c r="I47" s="18">
        <v>6.57</v>
      </c>
      <c r="J47" s="19">
        <f t="shared" si="0"/>
        <v>1.7078959338843</v>
      </c>
      <c r="K47" s="2"/>
      <c r="L47" s="2"/>
    </row>
    <row r="48" s="1" customFormat="1" ht="15" customHeight="1" spans="2:12">
      <c r="B48" s="5">
        <v>50</v>
      </c>
      <c r="C48" s="5" t="s">
        <v>289</v>
      </c>
      <c r="D48" s="5" t="s">
        <v>290</v>
      </c>
      <c r="E48" s="8" t="s">
        <v>291</v>
      </c>
      <c r="F48" s="8" t="s">
        <v>292</v>
      </c>
      <c r="G48" s="5">
        <v>6</v>
      </c>
      <c r="H48" s="9">
        <v>9</v>
      </c>
      <c r="I48" s="20">
        <v>35.68</v>
      </c>
      <c r="J48" s="19">
        <f t="shared" si="0"/>
        <v>9.27514869421488</v>
      </c>
      <c r="K48" s="2"/>
      <c r="L48" s="2"/>
    </row>
    <row r="49" s="1" customFormat="1" ht="15" customHeight="1" spans="2:12">
      <c r="B49" s="5">
        <v>51</v>
      </c>
      <c r="C49" s="5" t="s">
        <v>296</v>
      </c>
      <c r="D49" s="13" t="s">
        <v>600</v>
      </c>
      <c r="E49" s="8" t="s">
        <v>298</v>
      </c>
      <c r="F49" s="8" t="s">
        <v>564</v>
      </c>
      <c r="G49" s="5">
        <v>2</v>
      </c>
      <c r="H49" s="9">
        <v>12.32</v>
      </c>
      <c r="I49" s="20">
        <v>42.52</v>
      </c>
      <c r="J49" s="19">
        <f t="shared" si="0"/>
        <v>11.0532321322314</v>
      </c>
      <c r="K49" s="2"/>
      <c r="L49" s="2"/>
    </row>
    <row r="50" s="1" customFormat="1" ht="15" customHeight="1" spans="2:12">
      <c r="B50" s="5">
        <v>52</v>
      </c>
      <c r="C50" s="5" t="s">
        <v>300</v>
      </c>
      <c r="D50" s="10" t="s">
        <v>565</v>
      </c>
      <c r="E50" s="8" t="s">
        <v>302</v>
      </c>
      <c r="F50" s="8" t="s">
        <v>566</v>
      </c>
      <c r="G50" s="10">
        <v>2</v>
      </c>
      <c r="H50" s="9">
        <v>42</v>
      </c>
      <c r="I50" s="18">
        <v>165.5</v>
      </c>
      <c r="J50" s="19">
        <f t="shared" si="0"/>
        <v>43.0223404958678</v>
      </c>
      <c r="K50" s="2"/>
      <c r="L50" s="2"/>
    </row>
    <row r="51" s="1" customFormat="1" ht="15" customHeight="1" spans="2:12">
      <c r="B51" s="5">
        <v>53</v>
      </c>
      <c r="C51" s="5" t="s">
        <v>308</v>
      </c>
      <c r="D51" s="5" t="s">
        <v>567</v>
      </c>
      <c r="E51" s="14" t="s">
        <v>310</v>
      </c>
      <c r="F51" s="14" t="s">
        <v>568</v>
      </c>
      <c r="G51" s="5">
        <v>1</v>
      </c>
      <c r="H51" s="9">
        <v>17.9</v>
      </c>
      <c r="I51" s="20">
        <v>102.18</v>
      </c>
      <c r="J51" s="19">
        <f t="shared" si="0"/>
        <v>26.5620710082645</v>
      </c>
      <c r="K51" s="2"/>
      <c r="L51" s="2"/>
    </row>
    <row r="52" s="1" customFormat="1" ht="15" customHeight="1" spans="2:12">
      <c r="B52" s="5">
        <v>54</v>
      </c>
      <c r="C52" s="5" t="s">
        <v>304</v>
      </c>
      <c r="D52" s="15" t="s">
        <v>458</v>
      </c>
      <c r="E52" s="14" t="s">
        <v>306</v>
      </c>
      <c r="F52" s="14" t="s">
        <v>459</v>
      </c>
      <c r="G52" s="16">
        <v>1</v>
      </c>
      <c r="H52" s="17">
        <v>1.32</v>
      </c>
      <c r="I52" s="18">
        <v>11.6</v>
      </c>
      <c r="J52" s="19">
        <f t="shared" si="0"/>
        <v>3.01546314049587</v>
      </c>
      <c r="K52" s="2"/>
      <c r="L52" s="2"/>
    </row>
    <row r="53" s="1" customFormat="1" ht="15" customHeight="1" spans="2:12">
      <c r="B53" s="5">
        <v>55</v>
      </c>
      <c r="C53" s="5" t="s">
        <v>312</v>
      </c>
      <c r="D53" s="5" t="s">
        <v>569</v>
      </c>
      <c r="E53" s="8" t="s">
        <v>469</v>
      </c>
      <c r="F53" s="8" t="s">
        <v>570</v>
      </c>
      <c r="G53" s="5">
        <v>1</v>
      </c>
      <c r="H53" s="9">
        <v>6</v>
      </c>
      <c r="I53" s="20">
        <v>30.2</v>
      </c>
      <c r="J53" s="19">
        <f t="shared" si="0"/>
        <v>7.85060231404959</v>
      </c>
      <c r="K53" s="2"/>
      <c r="L53" s="2"/>
    </row>
    <row r="54" s="1" customFormat="1" ht="15" customHeight="1" spans="2:12">
      <c r="B54" s="5">
        <v>56</v>
      </c>
      <c r="C54" s="5" t="s">
        <v>316</v>
      </c>
      <c r="D54" s="5" t="s">
        <v>317</v>
      </c>
      <c r="E54" s="8" t="s">
        <v>318</v>
      </c>
      <c r="F54" s="8" t="s">
        <v>319</v>
      </c>
      <c r="G54" s="5">
        <v>1</v>
      </c>
      <c r="H54" s="9">
        <v>1.2</v>
      </c>
      <c r="I54" s="18">
        <v>3.06</v>
      </c>
      <c r="J54" s="19">
        <f t="shared" si="0"/>
        <v>0.795458380165289</v>
      </c>
      <c r="K54" s="2"/>
      <c r="L54" s="2"/>
    </row>
    <row r="55" s="1" customFormat="1" ht="15" customHeight="1" spans="2:12">
      <c r="B55" s="5">
        <v>57</v>
      </c>
      <c r="C55" s="5" t="s">
        <v>320</v>
      </c>
      <c r="D55" s="11" t="s">
        <v>321</v>
      </c>
      <c r="E55" s="8" t="s">
        <v>322</v>
      </c>
      <c r="F55" s="8" t="s">
        <v>323</v>
      </c>
      <c r="G55" s="5">
        <v>2</v>
      </c>
      <c r="H55" s="9">
        <v>0.11</v>
      </c>
      <c r="I55" s="18">
        <v>0.46</v>
      </c>
      <c r="J55" s="19">
        <f t="shared" si="0"/>
        <v>0.119578710743802</v>
      </c>
      <c r="K55" s="2"/>
      <c r="L55" s="2"/>
    </row>
    <row r="56" s="1" customFormat="1" ht="15" customHeight="1" spans="2:12">
      <c r="B56" s="5">
        <v>58</v>
      </c>
      <c r="C56" s="5" t="s">
        <v>601</v>
      </c>
      <c r="D56" s="10" t="s">
        <v>571</v>
      </c>
      <c r="E56" s="8" t="s">
        <v>572</v>
      </c>
      <c r="F56" s="8" t="s">
        <v>573</v>
      </c>
      <c r="G56" s="5">
        <v>1</v>
      </c>
      <c r="H56" s="9">
        <v>6</v>
      </c>
      <c r="I56" s="18">
        <v>30.2</v>
      </c>
      <c r="J56" s="19">
        <f t="shared" si="0"/>
        <v>7.85060231404959</v>
      </c>
      <c r="K56" s="2"/>
      <c r="L56" s="2"/>
    </row>
    <row r="57" s="1" customFormat="1" ht="15" customHeight="1" spans="2:12">
      <c r="B57" s="5">
        <v>59</v>
      </c>
      <c r="C57" s="5" t="s">
        <v>14</v>
      </c>
      <c r="D57" s="5" t="s">
        <v>324</v>
      </c>
      <c r="E57" s="8" t="s">
        <v>325</v>
      </c>
      <c r="F57" s="8" t="s">
        <v>326</v>
      </c>
      <c r="G57" s="5">
        <v>1</v>
      </c>
      <c r="H57" s="9">
        <v>2.2</v>
      </c>
      <c r="I57" s="18">
        <v>5.6</v>
      </c>
      <c r="J57" s="19">
        <f t="shared" si="0"/>
        <v>1.45574082644628</v>
      </c>
      <c r="K57" s="2"/>
      <c r="L57" s="2"/>
    </row>
    <row r="58" s="1" customFormat="1" ht="20.1" customHeight="1" spans="2:12">
      <c r="B58" s="5">
        <v>60</v>
      </c>
      <c r="C58" s="5" t="s">
        <v>327</v>
      </c>
      <c r="D58" s="10" t="s">
        <v>401</v>
      </c>
      <c r="E58" s="8" t="s">
        <v>329</v>
      </c>
      <c r="F58" s="8" t="s">
        <v>330</v>
      </c>
      <c r="G58" s="5">
        <v>1</v>
      </c>
      <c r="H58" s="9">
        <v>1.1</v>
      </c>
      <c r="I58" s="18">
        <v>3.53</v>
      </c>
      <c r="J58" s="19">
        <f t="shared" si="0"/>
        <v>0.917636628099174</v>
      </c>
      <c r="K58" s="2"/>
      <c r="L58" s="2"/>
    </row>
    <row r="59" ht="14.25" spans="2:12">
      <c r="B59" s="5">
        <v>61</v>
      </c>
      <c r="C59" s="5" t="s">
        <v>331</v>
      </c>
      <c r="D59" s="5" t="s">
        <v>574</v>
      </c>
      <c r="E59" s="8" t="s">
        <v>575</v>
      </c>
      <c r="F59" s="8" t="s">
        <v>576</v>
      </c>
      <c r="G59" s="5">
        <v>1</v>
      </c>
      <c r="H59" s="9">
        <v>43.1</v>
      </c>
      <c r="I59" s="18">
        <v>320</v>
      </c>
      <c r="J59" s="19">
        <f t="shared" si="0"/>
        <v>83.1851900826446</v>
      </c>
      <c r="K59" s="23"/>
      <c r="L59" s="23"/>
    </row>
    <row r="60" ht="14.25" spans="2:12">
      <c r="B60" s="5">
        <v>62</v>
      </c>
      <c r="C60" s="5" t="s">
        <v>339</v>
      </c>
      <c r="D60" s="5" t="s">
        <v>577</v>
      </c>
      <c r="E60" s="8" t="s">
        <v>341</v>
      </c>
      <c r="F60" s="8" t="s">
        <v>578</v>
      </c>
      <c r="G60" s="5">
        <v>1</v>
      </c>
      <c r="H60" s="9">
        <v>44.7</v>
      </c>
      <c r="I60" s="18">
        <v>191.32</v>
      </c>
      <c r="J60" s="19">
        <f t="shared" si="0"/>
        <v>49.7343455206612</v>
      </c>
      <c r="K60" s="23"/>
      <c r="L60" s="23"/>
    </row>
    <row r="61" ht="14.25" spans="2:12">
      <c r="B61" s="5">
        <v>63</v>
      </c>
      <c r="C61" s="5" t="s">
        <v>16</v>
      </c>
      <c r="D61" s="5" t="s">
        <v>602</v>
      </c>
      <c r="E61" s="8" t="s">
        <v>344</v>
      </c>
      <c r="F61" s="8" t="s">
        <v>345</v>
      </c>
      <c r="G61" s="5">
        <v>1</v>
      </c>
      <c r="H61" s="9">
        <v>95</v>
      </c>
      <c r="I61" s="18">
        <v>378</v>
      </c>
      <c r="J61" s="19">
        <f t="shared" si="0"/>
        <v>98.262505785124</v>
      </c>
      <c r="K61" s="23"/>
      <c r="L61" s="23"/>
    </row>
    <row r="62" ht="14.25" spans="2:12">
      <c r="B62" s="5">
        <v>64</v>
      </c>
      <c r="C62" s="5" t="s">
        <v>402</v>
      </c>
      <c r="D62" s="5" t="s">
        <v>579</v>
      </c>
      <c r="E62" s="8" t="s">
        <v>352</v>
      </c>
      <c r="F62" s="8" t="s">
        <v>580</v>
      </c>
      <c r="G62" s="5">
        <v>1</v>
      </c>
      <c r="H62" s="9">
        <v>8.9</v>
      </c>
      <c r="I62" s="18">
        <v>34.3</v>
      </c>
      <c r="J62" s="19">
        <f t="shared" si="0"/>
        <v>8.91641256198347</v>
      </c>
      <c r="K62" s="23"/>
      <c r="L62" s="23"/>
    </row>
    <row r="63" ht="14.25" spans="2:12">
      <c r="B63" s="5">
        <v>65</v>
      </c>
      <c r="C63" s="5" t="s">
        <v>403</v>
      </c>
      <c r="D63" s="5" t="s">
        <v>404</v>
      </c>
      <c r="E63" s="8" t="s">
        <v>356</v>
      </c>
      <c r="F63" s="8" t="s">
        <v>405</v>
      </c>
      <c r="G63" s="5">
        <v>1</v>
      </c>
      <c r="H63" s="9">
        <v>2.3</v>
      </c>
      <c r="I63" s="18">
        <v>8.9</v>
      </c>
      <c r="J63" s="19">
        <f t="shared" si="0"/>
        <v>2.31358809917355</v>
      </c>
      <c r="K63" s="24"/>
      <c r="L63" s="23"/>
    </row>
    <row r="64" ht="14.25" spans="2:12">
      <c r="B64" s="5">
        <v>66</v>
      </c>
      <c r="C64" s="5" t="s">
        <v>406</v>
      </c>
      <c r="D64" s="5" t="s">
        <v>407</v>
      </c>
      <c r="E64" s="8" t="s">
        <v>360</v>
      </c>
      <c r="F64" s="8" t="s">
        <v>405</v>
      </c>
      <c r="G64" s="5">
        <v>1</v>
      </c>
      <c r="H64" s="9">
        <v>2.5</v>
      </c>
      <c r="I64" s="18">
        <v>9.5</v>
      </c>
      <c r="J64" s="19">
        <f t="shared" si="0"/>
        <v>2.46956033057851</v>
      </c>
      <c r="K64" s="23"/>
      <c r="L64" s="23"/>
    </row>
    <row r="65" ht="14.25" spans="2:12">
      <c r="B65" s="5">
        <v>67</v>
      </c>
      <c r="C65" s="5" t="s">
        <v>408</v>
      </c>
      <c r="D65" s="5" t="s">
        <v>581</v>
      </c>
      <c r="E65" s="8" t="s">
        <v>363</v>
      </c>
      <c r="F65" s="8" t="s">
        <v>580</v>
      </c>
      <c r="G65" s="5">
        <v>1</v>
      </c>
      <c r="H65" s="9">
        <v>4.4</v>
      </c>
      <c r="I65" s="18">
        <v>16.9</v>
      </c>
      <c r="J65" s="19">
        <f t="shared" si="0"/>
        <v>4.39321785123967</v>
      </c>
      <c r="K65" s="23"/>
      <c r="L65" s="23"/>
    </row>
    <row r="66" ht="14.25" spans="2:12">
      <c r="B66" s="5" t="s">
        <v>582</v>
      </c>
      <c r="C66" s="5" t="s">
        <v>583</v>
      </c>
      <c r="D66" s="5" t="s">
        <v>584</v>
      </c>
      <c r="E66" s="8" t="s">
        <v>480</v>
      </c>
      <c r="F66" s="8" t="s">
        <v>585</v>
      </c>
      <c r="G66" s="5">
        <v>4</v>
      </c>
      <c r="H66" s="9">
        <v>6</v>
      </c>
      <c r="I66" s="18">
        <v>7.19</v>
      </c>
      <c r="J66" s="19">
        <f t="shared" si="0"/>
        <v>1.86906723966942</v>
      </c>
      <c r="K66" s="23"/>
      <c r="L66" s="23"/>
    </row>
    <row r="67" ht="14.25" spans="2:12">
      <c r="B67" s="5" t="s">
        <v>586</v>
      </c>
      <c r="C67" s="5" t="s">
        <v>475</v>
      </c>
      <c r="D67" s="5" t="s">
        <v>476</v>
      </c>
      <c r="E67" s="8" t="s">
        <v>372</v>
      </c>
      <c r="F67" s="8" t="s">
        <v>477</v>
      </c>
      <c r="G67" s="5">
        <v>1</v>
      </c>
      <c r="H67" s="9">
        <v>6.4</v>
      </c>
      <c r="I67" s="18">
        <v>21.4</v>
      </c>
      <c r="J67" s="19">
        <f t="shared" ref="J67:J71" si="1">I67*1.3106*1.2/6.05</f>
        <v>5.56300958677686</v>
      </c>
      <c r="K67" s="23"/>
      <c r="L67" s="23"/>
    </row>
    <row r="68" ht="14.25" spans="2:10">
      <c r="B68" s="5" t="s">
        <v>587</v>
      </c>
      <c r="C68" s="5" t="s">
        <v>375</v>
      </c>
      <c r="D68" s="5" t="s">
        <v>588</v>
      </c>
      <c r="E68" s="8" t="s">
        <v>480</v>
      </c>
      <c r="F68" s="8" t="s">
        <v>589</v>
      </c>
      <c r="G68" s="5">
        <v>1</v>
      </c>
      <c r="H68" s="9">
        <v>16.6</v>
      </c>
      <c r="I68" s="18">
        <v>16.41</v>
      </c>
      <c r="J68" s="19">
        <f t="shared" si="1"/>
        <v>4.26584052892562</v>
      </c>
    </row>
    <row r="69" ht="14.25" spans="2:10">
      <c r="B69" s="5" t="s">
        <v>378</v>
      </c>
      <c r="C69" s="5" t="s">
        <v>379</v>
      </c>
      <c r="D69" s="5" t="s">
        <v>380</v>
      </c>
      <c r="E69" s="8" t="s">
        <v>372</v>
      </c>
      <c r="F69" s="8" t="s">
        <v>381</v>
      </c>
      <c r="G69" s="5">
        <v>1</v>
      </c>
      <c r="H69" s="9">
        <v>6.4</v>
      </c>
      <c r="I69" s="18">
        <v>22.34</v>
      </c>
      <c r="J69" s="19">
        <f t="shared" si="1"/>
        <v>5.80736608264463</v>
      </c>
    </row>
    <row r="70" ht="14.25" spans="2:10">
      <c r="B70" s="5" t="s">
        <v>590</v>
      </c>
      <c r="C70" s="5" t="s">
        <v>411</v>
      </c>
      <c r="D70" s="5" t="s">
        <v>591</v>
      </c>
      <c r="E70" s="8" t="s">
        <v>480</v>
      </c>
      <c r="F70" s="8" t="s">
        <v>592</v>
      </c>
      <c r="G70" s="5">
        <v>4</v>
      </c>
      <c r="H70" s="9">
        <v>6</v>
      </c>
      <c r="I70" s="18">
        <v>7.19</v>
      </c>
      <c r="J70" s="19">
        <f t="shared" si="1"/>
        <v>1.86906723966942</v>
      </c>
    </row>
    <row r="71" ht="14.25" spans="2:10">
      <c r="B71" s="5" t="s">
        <v>593</v>
      </c>
      <c r="C71" s="5" t="s">
        <v>475</v>
      </c>
      <c r="D71" s="5" t="s">
        <v>476</v>
      </c>
      <c r="E71" s="8" t="s">
        <v>372</v>
      </c>
      <c r="F71" s="8" t="s">
        <v>477</v>
      </c>
      <c r="G71" s="5">
        <v>1</v>
      </c>
      <c r="H71" s="9">
        <v>6.4</v>
      </c>
      <c r="I71" s="18">
        <v>21.4</v>
      </c>
      <c r="J71" s="19">
        <f t="shared" si="1"/>
        <v>5.56300958677686</v>
      </c>
    </row>
    <row r="81" ht="14.25" spans="2:9">
      <c r="B81" s="25"/>
      <c r="C81" s="25"/>
      <c r="D81" s="26"/>
      <c r="E81" s="26"/>
      <c r="F81" s="25"/>
      <c r="G81" s="24"/>
      <c r="H81" s="27"/>
      <c r="I81" s="28"/>
    </row>
  </sheetData>
  <autoFilter xmlns:etc="http://www.wps.cn/officeDocument/2017/etCustomData" ref="A1:L71" etc:filterBottomFollowUsedRange="0">
    <extLst/>
  </autoFilter>
  <sortState ref="B1:H71">
    <sortCondition ref="B1"/>
  </sortState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ARC-100R</vt:lpstr>
      <vt:lpstr>ARC-370Z</vt:lpstr>
      <vt:lpstr>ARC-370Y</vt:lpstr>
      <vt:lpstr>ARC-470Z</vt:lpstr>
      <vt:lpstr>ARC-470Y</vt:lpstr>
      <vt:lpstr>ARC-570Z</vt:lpstr>
      <vt:lpstr>ARC-570Y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Aamina</cp:lastModifiedBy>
  <dcterms:created xsi:type="dcterms:W3CDTF">2021-10-13T05:53:00Z</dcterms:created>
  <cp:lastPrinted>2022-11-05T00:01:00Z</cp:lastPrinted>
  <dcterms:modified xsi:type="dcterms:W3CDTF">2025-02-10T01:12:59Z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1E1F6316F09B47EE940D69003B0FB7E1_12</vt:lpwstr>
  </property>
</Properties>
</file>